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mc:AlternateContent xmlns:mc="http://schemas.openxmlformats.org/markup-compatibility/2006">
    <mc:Choice Requires="x15">
      <x15ac:absPath xmlns:x15ac="http://schemas.microsoft.com/office/spreadsheetml/2010/11/ac" url="\\knusv100009\鹿屋１\文書庫\01020300財政課\02財務係\E00財務一般\02_照会・回答\令和０２年度\02_回答済\済210304【3.4まで】地方財政資料集\05_再提出\"/>
    </mc:Choice>
  </mc:AlternateContent>
  <xr:revisionPtr revIDLastSave="0" documentId="13_ncr:1_{9973971D-251E-458C-A011-6B78D4662D2F}"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8" r:id="rId6"/>
    <sheet name="性質別歳出決算分析表（住民一人当たりのコスト）" sheetId="16" r:id="rId7"/>
    <sheet name="目的別歳出決算分析表（住民一人当たりのコスト）" sheetId="17" r:id="rId8"/>
    <sheet name="実質収支比率等に係る経年分析" sheetId="19" r:id="rId9"/>
    <sheet name="連結実質赤字比率に係る赤字・黒字の構成分析" sheetId="5" r:id="rId10"/>
    <sheet name="実質公債費比率（分子）の構造" sheetId="20" r:id="rId11"/>
    <sheet name="将来負担比率（分子）の構造" sheetId="21" r:id="rId12"/>
    <sheet name="基金残高に係る経年分析" sheetId="8" r:id="rId13"/>
    <sheet name="データシート" sheetId="9" state="hidden" r:id="rId14"/>
  </sheets>
  <externalReferences>
    <externalReference r:id="rId15"/>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AM35" i="10"/>
  <c r="C35" i="10"/>
  <c r="CO34" i="10"/>
  <c r="BW34" i="10"/>
  <c r="C34" i="10"/>
  <c r="AM34"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<sst xmlns="http://schemas.openxmlformats.org/spreadsheetml/2006/main" count="1053" uniqueCount="609">
  <si>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</si>
  <si>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</si>
  <si>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</si>
  <si>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</si>
  <si>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</si>
  <si>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</si>
  <si>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</si>
  <si>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</si>
  <si>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</si>
  <si>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</si>
  <si>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</si>
  <si>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</si>
  <si>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</si>
  <si>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</si>
  <si>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</si>
  <si>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</si>
  <si>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</si>
  <si>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</si>
  <si>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</si>
  <si>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</si>
  <si>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</si>
  <si>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</si>
  <si>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</si>
  <si>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</si>
  <si>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</si>
  <si>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</si>
  <si>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</si>
  <si>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</si>
  <si>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</si>
  <si>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</si>
  <si>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</si>
  <si>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</si>
  <si>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</si>
  <si>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</si>
  <si>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</si>
  <si>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</si>
  <si>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</si>
  <si>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</si>
  <si>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</si>
  <si>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</si>
  <si>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</si>
  <si>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</si>
  <si>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</si>
  <si>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</si>
  <si>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</si>
  <si>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</si>
  <si>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</si>
  <si>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</si>
  <si>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</si>
  <si>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</si>
  <si>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</si>
  <si>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</si>
  <si>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</si>
  <si>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</si>
  <si>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</si>
  <si>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</si>
  <si>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</si>
  <si>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</si>
  <si>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</si>
  <si>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</si>
  <si>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</si>
  <si>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</si>
  <si>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</si>
  <si>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</si>
  <si>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</si>
  <si>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</si>
  <si>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</si>
  <si>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</si>
  <si>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</si>
  <si>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</si>
  <si>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</si>
  <si>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</si>
  <si>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</si>
  <si>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</si>
  <si>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</si>
  <si>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</si>
  <si>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</si>
  <si>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</si>
  <si>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</si>
  <si>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</si>
  <si>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</si>
  <si>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</si>
  <si>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</si>
  <si>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</si>
  <si>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</si>
  <si>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</si>
  <si>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</si>
  <si>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</si>
  <si>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</si>
  <si>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</si>
  <si>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</si>
  <si>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</si>
  <si>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</si>
  <si>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</si>
  <si>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</si>
  <si>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</si>
  <si>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</si>
  <si>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鹿屋市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</si>
  <si>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</si>
  <si>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</si>
  <si>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</si>
  <si>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</si>
  <si>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</si>
  <si>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</si>
  <si>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</si>
  <si>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</si>
  <si>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</si>
  <si>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</si>
  <si>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</si>
  <si>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</si>
  <si>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</si>
  <si>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</si>
  <si>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</si>
  <si>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</si>
  <si>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</si>
  <si>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</si>
  <si>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</si>
  <si>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</si>
  <si>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</si>
  <si>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</si>
  <si>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</si>
  <si>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</si>
  <si>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</si>
  <si>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</si>
  <si>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</si>
  <si>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</si>
  <si>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</si>
  <si>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</si>
  <si>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</si>
  <si>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</si>
  <si>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</si>
  <si>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</si>
  <si>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</si>
  <si>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</si>
  <si>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</si>
  <si>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</si>
  <si>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</si>
  <si>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</si>
  <si>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</si>
  <si>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</si>
  <si>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</si>
  <si>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</si>
  <si>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</si>
  <si>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</si>
  <si>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</si>
  <si>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</si>
  <si>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</si>
  <si>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</si>
  <si>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</si>
  <si>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</si>
  <si>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</si>
  <si>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</si>
  <si>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</si>
  <si>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</si>
  <si>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</si>
  <si>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</si>
  <si>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</si>
  <si>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</si>
  <si>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</si>
  <si>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</si>
  <si>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</si>
  <si>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</si>
  <si>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</si>
  <si>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</si>
  <si>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</si>
  <si>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</si>
  <si>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</si>
  <si>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</si>
  <si>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</si>
  <si>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</si>
  <si>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</si>
  <si>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</si>
  <si>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</si>
  <si>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</si>
  <si>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</si>
  <si>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</si>
  <si>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</si>
  <si>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</si>
  <si>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</si>
  <si>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</si>
  <si>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</si>
  <si>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</si>
  <si>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</si>
  <si>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</si>
  <si>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</si>
  <si>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</si>
  <si>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</si>
  <si>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</si>
  <si>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</si>
  <si>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</si>
  <si>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</si>
  <si>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</si>
  <si>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</si>
  <si>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</si>
  <si>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</si>
  <si>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</si>
  <si>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</si>
  <si>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</si>
  <si>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</si>
  <si>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</si>
  <si>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</si>
  <si>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</si>
  <si>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</si>
  <si>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</si>
  <si>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</si>
  <si>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</si>
  <si>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</si>
  <si>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</si>
  <si>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</si>
  <si>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</si>
  <si>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</si>
  <si>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</si>
  <si>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</si>
  <si>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</si>
  <si>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</si>
  <si>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</si>
  <si>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鹿児島県鹿屋市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</si>
  <si>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</si>
  <si>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</si>
  <si>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</si>
  <si>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</si>
  <si>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</si>
  <si>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</si>
  <si>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</si>
  <si>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</si>
  <si>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</si>
  <si>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</si>
  <si>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</si>
  <si>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</si>
  <si>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</si>
  <si>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</si>
  <si>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</si>
  <si>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</si>
  <si>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</si>
  <si>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</si>
  <si>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</si>
  <si>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</si>
  <si>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</si>
  <si>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</si>
  <si>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</si>
  <si>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</si>
  <si>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</si>
  <si>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</si>
  <si>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</si>
  <si>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</si>
  <si>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</si>
  <si>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</si>
  <si>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</si>
  <si>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</si>
  <si>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</si>
  <si>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</si>
  <si>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</si>
  <si>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</si>
  <si>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</si>
  <si>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</si>
  <si>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</si>
  <si>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</si>
  <si>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</si>
  <si>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</si>
  <si>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</si>
  <si>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</si>
  <si>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</si>
  <si>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</si>
  <si>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</si>
  <si>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</si>
  <si>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</si>
  <si>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</si>
  <si>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</si>
  <si>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</si>
  <si>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</si>
  <si>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</si>
  <si>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</si>
  <si>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</si>
  <si>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</si>
  <si>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</si>
  <si>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</si>
  <si>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</si>
  <si>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</si>
  <si>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</si>
  <si>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</si>
  <si>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</si>
  <si>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</si>
  <si>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</si>
  <si>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</si>
  <si>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</si>
  <si>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</si>
  <si>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</si>
  <si>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</si>
  <si>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</si>
  <si>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</si>
  <si>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</si>
  <si>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</si>
  <si>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</si>
  <si>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</si>
  <si>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</si>
  <si>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</si>
  <si>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</si>
  <si>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</si>
  <si>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</si>
  <si>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</si>
  <si>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</si>
  <si>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</si>
  <si>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</si>
  <si>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</si>
  <si>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</si>
  <si>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</si>
  <si>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</si>
  <si>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</si>
  <si>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</si>
  <si>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</si>
  <si>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</si>
  <si>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</si>
  <si>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</si>
  <si>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</si>
  <si>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</si>
  <si>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</si>
  <si>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</si>
  <si>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</si>
  <si>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</si>
  <si>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</si>
  <si>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</si>
  <si>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</si>
  <si>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</si>
  <si>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</si>
  <si>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</si>
  <si>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</si>
  <si>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</si>
  <si>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</si>
  <si>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</si>
  <si>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</si>
  <si>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</si>
  <si>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</si>
  <si>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</si>
  <si>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</si>
  <si>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</si>
  <si>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</si>
  <si>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</si>
  <si>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</si>
  <si>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</si>
  <si>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</si>
  <si>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</si>
  <si>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</si>
  <si>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</si>
  <si>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</si>
  <si>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</si>
  <si>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</si>
  <si>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</si>
  <si>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</si>
  <si>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</si>
  <si>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</si>
  <si>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</si>
  <si>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</si>
  <si>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</si>
  <si>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</si>
  <si>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</si>
  <si>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</si>
  <si>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</si>
  <si>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</si>
  <si>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</si>
  <si>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</si>
  <si>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</si>
  <si>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</si>
  <si>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</si>
  <si>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</si>
  <si>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</si>
  <si>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</si>
  <si>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</si>
  <si>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</si>
  <si>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</si>
  <si>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</si>
  <si>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鹿児島県鹿屋市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</si>
  <si>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</si>
  <si>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</si>
  <si>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</si>
  <si>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</si>
  <si>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</si>
  <si>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</si>
  <si>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</si>
  <si>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</si>
  <si>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</si>
  <si>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</si>
  <si>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</si>
  <si>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</si>
  <si>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</si>
  <si>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</si>
  <si>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</si>
  <si>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</si>
  <si>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</si>
  <si>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</si>
  <si>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</si>
  <si>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</si>
  <si>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</si>
  <si>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</si>
  <si>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</si>
  <si>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</si>
  <si>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</si>
  <si>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</si>
  <si>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</si>
  <si>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</si>
  <si>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</si>
  <si>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</si>
  <si>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</si>
  <si>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</si>
  <si>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</si>
  <si>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</si>
  <si>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</si>
  <si>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</si>
  <si>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</si>
  <si>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t>
    <phoneticPr fontId="5"/>
  </si>
  <si>
    <t>法適用企業</t>
    <phoneticPr fontId="5"/>
  </si>
  <si>
    <t>公共下水道事業特別会計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</si>
  <si>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</si>
  <si>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</si>
  <si>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</si>
  <si>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</si>
  <si>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</si>
  <si>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</si>
  <si>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</si>
  <si>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</si>
  <si>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</si>
  <si>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</si>
  <si>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</si>
  <si>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</si>
  <si>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</si>
  <si>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</si>
  <si>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</si>
  <si>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</si>
  <si>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</si>
  <si>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</si>
  <si>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</si>
  <si>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</si>
  <si>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</si>
  <si>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</si>
  <si>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</si>
  <si>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</si>
  <si>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</si>
  <si>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</si>
  <si>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</si>
  <si>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</si>
  <si>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</si>
  <si>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</si>
  <si>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</si>
  <si>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</si>
  <si>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</si>
  <si>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</si>
  <si>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</si>
  <si>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</si>
  <si>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</si>
  <si>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</si>
  <si>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</si>
  <si>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</si>
  <si>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</si>
  <si>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</si>
  <si>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</si>
  <si>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</si>
  <si>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</si>
  <si>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</si>
  <si>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</si>
  <si>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</si>
  <si>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</si>
  <si>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</si>
  <si>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</si>
  <si>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</si>
  <si>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</si>
  <si>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</si>
  <si>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</si>
  <si>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</si>
  <si>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</si>
  <si>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</si>
  <si>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</si>
  <si>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</si>
  <si>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</si>
  <si>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</si>
  <si>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</si>
  <si>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</si>
  <si>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</si>
  <si>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</si>
  <si>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</si>
  <si>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</si>
  <si>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</si>
  <si>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</si>
  <si>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</si>
  <si>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</si>
  <si>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</si>
  <si>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</si>
  <si>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</si>
  <si>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</si>
  <si>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下水道特別会計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</si>
  <si>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</si>
  <si>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</si>
  <si>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</si>
  <si>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</si>
  <si>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</si>
  <si>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</si>
  <si>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</si>
  <si>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</si>
  <si>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</si>
  <si>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</si>
  <si>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</si>
  <si>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</si>
  <si>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</si>
  <si>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</si>
  <si>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</si>
  <si>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</si>
  <si>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</si>
  <si>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</si>
  <si>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</si>
  <si>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</si>
  <si>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</si>
  <si>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</si>
  <si>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</si>
  <si>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</si>
  <si>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</si>
  <si>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</si>
  <si>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</si>
  <si>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</si>
  <si>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</si>
  <si>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</si>
  <si>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</si>
  <si>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</si>
  <si>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</si>
  <si>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</si>
  <si>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</si>
  <si>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</si>
  <si>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</si>
  <si>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</si>
  <si>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</si>
  <si>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</si>
  <si>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</si>
  <si>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</si>
  <si>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</si>
  <si>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</si>
  <si>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</si>
  <si>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</si>
  <si>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</si>
  <si>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</si>
  <si>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</si>
  <si>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</si>
  <si>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</si>
  <si>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</si>
  <si>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</si>
  <si>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</si>
  <si>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</si>
  <si>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</si>
  <si>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</si>
  <si>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</si>
  <si>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</si>
  <si>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</si>
  <si>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</si>
  <si>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</si>
  <si>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</si>
  <si>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</si>
  <si>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</si>
  <si>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</si>
  <si>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</si>
  <si>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</si>
  <si>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</si>
  <si>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</si>
  <si>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</si>
  <si>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</si>
  <si>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</si>
  <si>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</si>
  <si>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</si>
  <si>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</si>
  <si>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</si>
  <si>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</si>
  <si>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</si>
  <si>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</si>
  <si>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</si>
  <si>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</si>
  <si>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</si>
  <si>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</si>
  <si>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</si>
  <si>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</si>
  <si>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</si>
  <si>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2.80</t>
  </si>
  <si>
    <t>水道事業</t>
  </si>
  <si>
    <t>一般会計</t>
  </si>
  <si>
    <t>国民健康保険事業特別会計</t>
  </si>
  <si>
    <t>介護保険事業特別会計</t>
  </si>
  <si>
    <t>公共下水道事業特別会計</t>
  </si>
  <si>
    <t>後期高齢者医療特別会計</t>
  </si>
  <si>
    <t>下水道特別会計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</si>
  <si>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</si>
  <si>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</si>
  <si>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</si>
  <si>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</si>
  <si>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</si>
  <si>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</si>
  <si>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</si>
  <si>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</si>
  <si>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</si>
  <si>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鹿児島県市町村総合事務組合</t>
    <rPh sb="0" eb="4">
      <t>カゴシマケン</t>
    </rPh>
    <rPh sb="4" eb="7">
      <t>シチョウソン</t>
    </rPh>
    <rPh sb="7" eb="9">
      <t>ソウゴウ</t>
    </rPh>
    <rPh sb="9" eb="11">
      <t>ジム</t>
    </rPh>
    <rPh sb="11" eb="13">
      <t>クミアイ</t>
    </rPh>
    <phoneticPr fontId="2"/>
  </si>
  <si>
    <t>曽於北部衛生処理組合</t>
    <rPh sb="0" eb="2">
      <t>ソオ</t>
    </rPh>
    <rPh sb="2" eb="4">
      <t>ホクブ</t>
    </rPh>
    <rPh sb="4" eb="6">
      <t>エイセイ</t>
    </rPh>
    <rPh sb="6" eb="8">
      <t>ショリ</t>
    </rPh>
    <rPh sb="8" eb="10">
      <t>クミアイ</t>
    </rPh>
    <phoneticPr fontId="2"/>
  </si>
  <si>
    <t>大隅肝属地区消防組合</t>
    <rPh sb="0" eb="2">
      <t>オオスミ</t>
    </rPh>
    <rPh sb="2" eb="4">
      <t>キモツキ</t>
    </rPh>
    <rPh sb="4" eb="6">
      <t>チク</t>
    </rPh>
    <rPh sb="6" eb="8">
      <t>ショウボウ</t>
    </rPh>
    <rPh sb="8" eb="10">
      <t>クミアイ</t>
    </rPh>
    <phoneticPr fontId="2"/>
  </si>
  <si>
    <t>大隅肝属広域事務組合</t>
    <rPh sb="0" eb="2">
      <t>オオスミ</t>
    </rPh>
    <rPh sb="2" eb="4">
      <t>キモツキ</t>
    </rPh>
    <rPh sb="4" eb="6">
      <t>コウイキ</t>
    </rPh>
    <rPh sb="6" eb="8">
      <t>ジム</t>
    </rPh>
    <rPh sb="8" eb="10">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</si>
  <si>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</si>
  <si>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</si>
  <si>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鹿屋市農業公社</t>
    <rPh sb="0" eb="3">
      <t>カノヤシ</t>
    </rPh>
    <rPh sb="3" eb="5">
      <t>ノウギョウ</t>
    </rPh>
    <rPh sb="5" eb="7">
      <t>コウシャ</t>
    </rPh>
    <phoneticPr fontId="2"/>
  </si>
  <si>
    <t>まちづくり鹿屋</t>
    <rPh sb="5" eb="7">
      <t>カノヤ</t>
    </rPh>
    <phoneticPr fontId="2"/>
  </si>
  <si>
    <t>鹿屋市勤労者サービスセンター</t>
    <rPh sb="0" eb="3">
      <t>カノヤシ</t>
    </rPh>
    <rPh sb="3" eb="6">
      <t>キンロウシャ</t>
    </rPh>
    <phoneticPr fontId="2"/>
  </si>
  <si>
    <t>おおすみ観光未来会議</t>
    <rPh sb="4" eb="6">
      <t>カンコウ</t>
    </rPh>
    <rPh sb="6" eb="8">
      <t>ミライ</t>
    </rPh>
    <rPh sb="8" eb="10">
      <t>カイギ</t>
    </rPh>
    <phoneticPr fontId="2"/>
  </si>
  <si>
    <t>ふるさと鹿屋応援基金</t>
    <rPh sb="4" eb="6">
      <t>カノヤ</t>
    </rPh>
    <rPh sb="6" eb="8">
      <t>オウエン</t>
    </rPh>
    <rPh sb="8" eb="10">
      <t>キキン</t>
    </rPh>
    <phoneticPr fontId="5"/>
  </si>
  <si>
    <t>地域振興基金</t>
    <rPh sb="0" eb="2">
      <t>チイキ</t>
    </rPh>
    <rPh sb="2" eb="4">
      <t>シンコウ</t>
    </rPh>
    <rPh sb="4" eb="6">
      <t>キキン</t>
    </rPh>
    <phoneticPr fontId="5"/>
  </si>
  <si>
    <t>農業振興基金</t>
    <rPh sb="0" eb="2">
      <t>ノウギョウ</t>
    </rPh>
    <rPh sb="2" eb="4">
      <t>シンコウ</t>
    </rPh>
    <rPh sb="4" eb="6">
      <t>キキン</t>
    </rPh>
    <phoneticPr fontId="5"/>
  </si>
  <si>
    <t>高齢者福祉基金</t>
    <rPh sb="0" eb="3">
      <t>コウレイシャ</t>
    </rPh>
    <rPh sb="3" eb="5">
      <t>フクシ</t>
    </rPh>
    <rPh sb="5" eb="7">
      <t>キキン</t>
    </rPh>
    <phoneticPr fontId="5"/>
  </si>
  <si>
    <t>公共施設修繕基金</t>
    <rPh sb="0" eb="2">
      <t>コウキョウ</t>
    </rPh>
    <rPh sb="2" eb="4">
      <t>シセツ</t>
    </rPh>
    <rPh sb="4" eb="6">
      <t>シュウゼン</t>
    </rPh>
    <rPh sb="6" eb="8">
      <t>キキン</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</si>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</sst>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58051</c:v>
                </c:pt>
                <c:pt idx="1">
                  <c:v>65942</c:v>
                </c:pt>
                <c:pt idx="2">
                  <c:v>68655</c:v>
                </c:pt>
                <c:pt idx="3">
                  <c:v>66863</c:v>
                </c:pt>
                <c:pt idx="4">
                  <c:v>72051</c:v>
                </c:pt>
              </c:numCache>
            </c:numRef>
          </c:val>
          <c:smooth val="0"/>
          <c:extLst>
            <c:ext xmlns:c16="http://schemas.microsoft.com/office/drawing/2014/chart" uri="{C3380CC4-5D6E-409C-BE32-E72D297353CC}">
              <c16:uniqueId val="{00000000-C64E-48FA-B37F-A7785C824FD2}"/>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52382</c:v>
                </c:pt>
                <c:pt idx="1">
                  <c:v>41133</c:v>
                </c:pt>
                <c:pt idx="2">
                  <c:v>75020</c:v>
                </c:pt>
                <c:pt idx="3">
                  <c:v>71032</c:v>
                </c:pt>
                <c:pt idx="4">
                  <c:v>73449</c:v>
                </c:pt>
              </c:numCache>
            </c:numRef>
          </c:val>
          <c:smooth val="0"/>
          <c:extLst>
            <c:ext xmlns:c16="http://schemas.microsoft.com/office/drawing/2014/chart" uri="{C3380CC4-5D6E-409C-BE32-E72D297353CC}">
              <c16:uniqueId val="{00000001-C64E-48FA-B37F-A7785C824FD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6.23</c:v>
                </c:pt>
                <c:pt idx="1">
                  <c:v>6.43</c:v>
                </c:pt>
                <c:pt idx="2">
                  <c:v>9.15</c:v>
                </c:pt>
                <c:pt idx="3">
                  <c:v>9.4499999999999993</c:v>
                </c:pt>
                <c:pt idx="4">
                  <c:v>8.6</c:v>
                </c:pt>
              </c:numCache>
            </c:numRef>
          </c:val>
          <c:extLst>
            <c:ext xmlns:c16="http://schemas.microsoft.com/office/drawing/2014/chart" uri="{C3380CC4-5D6E-409C-BE32-E72D297353CC}">
              <c16:uniqueId val="{00000000-E241-441F-A682-F183FAE56B08}"/>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24.51</c:v>
                </c:pt>
                <c:pt idx="1">
                  <c:v>21.67</c:v>
                </c:pt>
                <c:pt idx="2">
                  <c:v>20.8</c:v>
                </c:pt>
                <c:pt idx="3">
                  <c:v>21.63</c:v>
                </c:pt>
                <c:pt idx="4">
                  <c:v>23.24</c:v>
                </c:pt>
              </c:numCache>
            </c:numRef>
          </c:val>
          <c:extLst>
            <c:ext xmlns:c16="http://schemas.microsoft.com/office/drawing/2014/chart" uri="{C3380CC4-5D6E-409C-BE32-E72D297353CC}">
              <c16:uniqueId val="{00000001-E241-441F-A682-F183FAE56B0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0.45</c:v>
                </c:pt>
                <c:pt idx="1">
                  <c:v>-2.8</c:v>
                </c:pt>
                <c:pt idx="2">
                  <c:v>1.71</c:v>
                </c:pt>
                <c:pt idx="3">
                  <c:v>1.27</c:v>
                </c:pt>
                <c:pt idx="4">
                  <c:v>0.69</c:v>
                </c:pt>
              </c:numCache>
            </c:numRef>
          </c:val>
          <c:smooth val="0"/>
          <c:extLst>
            <c:ext xmlns:c16="http://schemas.microsoft.com/office/drawing/2014/chart" uri="{C3380CC4-5D6E-409C-BE32-E72D297353CC}">
              <c16:uniqueId val="{00000002-E241-441F-A682-F183FAE56B0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0.08</c:v>
                </c:pt>
                <c:pt idx="2">
                  <c:v>#N/A</c:v>
                </c:pt>
                <c:pt idx="3">
                  <c:v>0.03</c:v>
                </c:pt>
                <c:pt idx="4">
                  <c:v>0</c:v>
                </c:pt>
                <c:pt idx="5">
                  <c:v>0</c:v>
                </c:pt>
                <c:pt idx="6">
                  <c:v>0</c:v>
                </c:pt>
                <c:pt idx="7">
                  <c:v>0</c:v>
                </c:pt>
                <c:pt idx="8">
                  <c:v>0</c:v>
                </c:pt>
                <c:pt idx="9">
                  <c:v>0</c:v>
                </c:pt>
              </c:numCache>
            </c:numRef>
          </c:val>
          <c:extLst>
            <c:ext xmlns:c16="http://schemas.microsoft.com/office/drawing/2014/chart" uri="{C3380CC4-5D6E-409C-BE32-E72D297353CC}">
              <c16:uniqueId val="{00000000-0A10-44CE-94F5-C5D679AB9DB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A10-44CE-94F5-C5D679AB9DB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A10-44CE-94F5-C5D679AB9DB2}"/>
            </c:ext>
          </c:extLst>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3-0A10-44CE-94F5-C5D679AB9DB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0.03</c:v>
                </c:pt>
                <c:pt idx="4">
                  <c:v>#N/A</c:v>
                </c:pt>
                <c:pt idx="5">
                  <c:v>0.04</c:v>
                </c:pt>
                <c:pt idx="6">
                  <c:v>#N/A</c:v>
                </c:pt>
                <c:pt idx="7">
                  <c:v>0.03</c:v>
                </c:pt>
                <c:pt idx="8">
                  <c:v>#N/A</c:v>
                </c:pt>
                <c:pt idx="9">
                  <c:v>0.04</c:v>
                </c:pt>
              </c:numCache>
            </c:numRef>
          </c:val>
          <c:extLst>
            <c:ext xmlns:c16="http://schemas.microsoft.com/office/drawing/2014/chart" uri="{C3380CC4-5D6E-409C-BE32-E72D297353CC}">
              <c16:uniqueId val="{00000004-0A10-44CE-94F5-C5D679AB9DB2}"/>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0.21</c:v>
                </c:pt>
                <c:pt idx="2">
                  <c:v>#N/A</c:v>
                </c:pt>
                <c:pt idx="3">
                  <c:v>0.25</c:v>
                </c:pt>
                <c:pt idx="4">
                  <c:v>#N/A</c:v>
                </c:pt>
                <c:pt idx="5">
                  <c:v>0.21</c:v>
                </c:pt>
                <c:pt idx="6">
                  <c:v>#N/A</c:v>
                </c:pt>
                <c:pt idx="7">
                  <c:v>0.17</c:v>
                </c:pt>
                <c:pt idx="8">
                  <c:v>#N/A</c:v>
                </c:pt>
                <c:pt idx="9">
                  <c:v>0.28000000000000003</c:v>
                </c:pt>
              </c:numCache>
            </c:numRef>
          </c:val>
          <c:extLst>
            <c:ext xmlns:c16="http://schemas.microsoft.com/office/drawing/2014/chart" uri="{C3380CC4-5D6E-409C-BE32-E72D297353CC}">
              <c16:uniqueId val="{00000005-0A10-44CE-94F5-C5D679AB9DB2}"/>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0.97</c:v>
                </c:pt>
                <c:pt idx="2">
                  <c:v>#N/A</c:v>
                </c:pt>
                <c:pt idx="3">
                  <c:v>0.85</c:v>
                </c:pt>
                <c:pt idx="4">
                  <c:v>#N/A</c:v>
                </c:pt>
                <c:pt idx="5">
                  <c:v>1.25</c:v>
                </c:pt>
                <c:pt idx="6">
                  <c:v>#N/A</c:v>
                </c:pt>
                <c:pt idx="7">
                  <c:v>1.06</c:v>
                </c:pt>
                <c:pt idx="8">
                  <c:v>#N/A</c:v>
                </c:pt>
                <c:pt idx="9">
                  <c:v>0.64</c:v>
                </c:pt>
              </c:numCache>
            </c:numRef>
          </c:val>
          <c:extLst>
            <c:ext xmlns:c16="http://schemas.microsoft.com/office/drawing/2014/chart" uri="{C3380CC4-5D6E-409C-BE32-E72D297353CC}">
              <c16:uniqueId val="{00000006-0A10-44CE-94F5-C5D679AB9DB2}"/>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7.0000000000000007E-2</c:v>
                </c:pt>
                <c:pt idx="2">
                  <c:v>#N/A</c:v>
                </c:pt>
                <c:pt idx="3">
                  <c:v>1.5</c:v>
                </c:pt>
                <c:pt idx="4">
                  <c:v>#N/A</c:v>
                </c:pt>
                <c:pt idx="5">
                  <c:v>1.98</c:v>
                </c:pt>
                <c:pt idx="6">
                  <c:v>#N/A</c:v>
                </c:pt>
                <c:pt idx="7">
                  <c:v>0.88</c:v>
                </c:pt>
                <c:pt idx="8">
                  <c:v>#N/A</c:v>
                </c:pt>
                <c:pt idx="9">
                  <c:v>0.98</c:v>
                </c:pt>
              </c:numCache>
            </c:numRef>
          </c:val>
          <c:extLst>
            <c:ext xmlns:c16="http://schemas.microsoft.com/office/drawing/2014/chart" uri="{C3380CC4-5D6E-409C-BE32-E72D297353CC}">
              <c16:uniqueId val="{00000007-0A10-44CE-94F5-C5D679AB9DB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6.23</c:v>
                </c:pt>
                <c:pt idx="2">
                  <c:v>#N/A</c:v>
                </c:pt>
                <c:pt idx="3">
                  <c:v>6.43</c:v>
                </c:pt>
                <c:pt idx="4">
                  <c:v>#N/A</c:v>
                </c:pt>
                <c:pt idx="5">
                  <c:v>9.15</c:v>
                </c:pt>
                <c:pt idx="6">
                  <c:v>#N/A</c:v>
                </c:pt>
                <c:pt idx="7">
                  <c:v>9.44</c:v>
                </c:pt>
                <c:pt idx="8">
                  <c:v>#N/A</c:v>
                </c:pt>
                <c:pt idx="9">
                  <c:v>8.59</c:v>
                </c:pt>
              </c:numCache>
            </c:numRef>
          </c:val>
          <c:extLst>
            <c:ext xmlns:c16="http://schemas.microsoft.com/office/drawing/2014/chart" uri="{C3380CC4-5D6E-409C-BE32-E72D297353CC}">
              <c16:uniqueId val="{00000008-0A10-44CE-94F5-C5D679AB9DB2}"/>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7.1</c:v>
                </c:pt>
                <c:pt idx="2">
                  <c:v>#N/A</c:v>
                </c:pt>
                <c:pt idx="3">
                  <c:v>7.54</c:v>
                </c:pt>
                <c:pt idx="4">
                  <c:v>#N/A</c:v>
                </c:pt>
                <c:pt idx="5">
                  <c:v>9.4700000000000006</c:v>
                </c:pt>
                <c:pt idx="6">
                  <c:v>#N/A</c:v>
                </c:pt>
                <c:pt idx="7">
                  <c:v>11</c:v>
                </c:pt>
                <c:pt idx="8">
                  <c:v>#N/A</c:v>
                </c:pt>
                <c:pt idx="9">
                  <c:v>12.15</c:v>
                </c:pt>
              </c:numCache>
            </c:numRef>
          </c:val>
          <c:extLst>
            <c:ext xmlns:c16="http://schemas.microsoft.com/office/drawing/2014/chart" uri="{C3380CC4-5D6E-409C-BE32-E72D297353CC}">
              <c16:uniqueId val="{00000009-0A10-44CE-94F5-C5D679AB9DB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3779</c:v>
                </c:pt>
                <c:pt idx="5">
                  <c:v>3893</c:v>
                </c:pt>
                <c:pt idx="8">
                  <c:v>3841</c:v>
                </c:pt>
                <c:pt idx="11">
                  <c:v>3870</c:v>
                </c:pt>
                <c:pt idx="14">
                  <c:v>3775</c:v>
                </c:pt>
              </c:numCache>
            </c:numRef>
          </c:val>
          <c:extLst>
            <c:ext xmlns:c16="http://schemas.microsoft.com/office/drawing/2014/chart" uri="{C3380CC4-5D6E-409C-BE32-E72D297353CC}">
              <c16:uniqueId val="{00000000-A407-4719-B9F8-D47871FCB1E1}"/>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407-4719-B9F8-D47871FCB1E1}"/>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82</c:v>
                </c:pt>
                <c:pt idx="3">
                  <c:v>83</c:v>
                </c:pt>
                <c:pt idx="6">
                  <c:v>81</c:v>
                </c:pt>
                <c:pt idx="9">
                  <c:v>109</c:v>
                </c:pt>
                <c:pt idx="12">
                  <c:v>42</c:v>
                </c:pt>
              </c:numCache>
            </c:numRef>
          </c:val>
          <c:extLst>
            <c:ext xmlns:c16="http://schemas.microsoft.com/office/drawing/2014/chart" uri="{C3380CC4-5D6E-409C-BE32-E72D297353CC}">
              <c16:uniqueId val="{00000002-A407-4719-B9F8-D47871FCB1E1}"/>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439</c:v>
                </c:pt>
                <c:pt idx="3">
                  <c:v>501</c:v>
                </c:pt>
                <c:pt idx="6">
                  <c:v>477</c:v>
                </c:pt>
                <c:pt idx="9">
                  <c:v>474</c:v>
                </c:pt>
                <c:pt idx="12">
                  <c:v>483</c:v>
                </c:pt>
              </c:numCache>
            </c:numRef>
          </c:val>
          <c:extLst>
            <c:ext xmlns:c16="http://schemas.microsoft.com/office/drawing/2014/chart" uri="{C3380CC4-5D6E-409C-BE32-E72D297353CC}">
              <c16:uniqueId val="{00000003-A407-4719-B9F8-D47871FCB1E1}"/>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549</c:v>
                </c:pt>
                <c:pt idx="3">
                  <c:v>483</c:v>
                </c:pt>
                <c:pt idx="6">
                  <c:v>437</c:v>
                </c:pt>
                <c:pt idx="9">
                  <c:v>427</c:v>
                </c:pt>
                <c:pt idx="12">
                  <c:v>383</c:v>
                </c:pt>
              </c:numCache>
            </c:numRef>
          </c:val>
          <c:extLst>
            <c:ext xmlns:c16="http://schemas.microsoft.com/office/drawing/2014/chart" uri="{C3380CC4-5D6E-409C-BE32-E72D297353CC}">
              <c16:uniqueId val="{00000004-A407-4719-B9F8-D47871FCB1E1}"/>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07-4719-B9F8-D47871FCB1E1}"/>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407-4719-B9F8-D47871FCB1E1}"/>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4585</c:v>
                </c:pt>
                <c:pt idx="3">
                  <c:v>4401</c:v>
                </c:pt>
                <c:pt idx="6">
                  <c:v>4351</c:v>
                </c:pt>
                <c:pt idx="9">
                  <c:v>4310</c:v>
                </c:pt>
                <c:pt idx="12">
                  <c:v>4209</c:v>
                </c:pt>
              </c:numCache>
            </c:numRef>
          </c:val>
          <c:extLst>
            <c:ext xmlns:c16="http://schemas.microsoft.com/office/drawing/2014/chart" uri="{C3380CC4-5D6E-409C-BE32-E72D297353CC}">
              <c16:uniqueId val="{00000007-A407-4719-B9F8-D47871FCB1E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1876</c:v>
                </c:pt>
                <c:pt idx="2">
                  <c:v>#N/A</c:v>
                </c:pt>
                <c:pt idx="3">
                  <c:v>#N/A</c:v>
                </c:pt>
                <c:pt idx="4">
                  <c:v>1575</c:v>
                </c:pt>
                <c:pt idx="5">
                  <c:v>#N/A</c:v>
                </c:pt>
                <c:pt idx="6">
                  <c:v>#N/A</c:v>
                </c:pt>
                <c:pt idx="7">
                  <c:v>1505</c:v>
                </c:pt>
                <c:pt idx="8">
                  <c:v>#N/A</c:v>
                </c:pt>
                <c:pt idx="9">
                  <c:v>#N/A</c:v>
                </c:pt>
                <c:pt idx="10">
                  <c:v>1450</c:v>
                </c:pt>
                <c:pt idx="11">
                  <c:v>#N/A</c:v>
                </c:pt>
                <c:pt idx="12">
                  <c:v>#N/A</c:v>
                </c:pt>
                <c:pt idx="13">
                  <c:v>1342</c:v>
                </c:pt>
                <c:pt idx="14">
                  <c:v>#N/A</c:v>
                </c:pt>
              </c:numCache>
            </c:numRef>
          </c:val>
          <c:smooth val="0"/>
          <c:extLst>
            <c:ext xmlns:c16="http://schemas.microsoft.com/office/drawing/2014/chart" uri="{C3380CC4-5D6E-409C-BE32-E72D297353CC}">
              <c16:uniqueId val="{00000008-A407-4719-B9F8-D47871FCB1E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34273</c:v>
                </c:pt>
                <c:pt idx="5">
                  <c:v>33656</c:v>
                </c:pt>
                <c:pt idx="8">
                  <c:v>33589</c:v>
                </c:pt>
                <c:pt idx="11">
                  <c:v>34570</c:v>
                </c:pt>
                <c:pt idx="14">
                  <c:v>34993</c:v>
                </c:pt>
              </c:numCache>
            </c:numRef>
          </c:val>
          <c:extLst>
            <c:ext xmlns:c16="http://schemas.microsoft.com/office/drawing/2014/chart" uri="{C3380CC4-5D6E-409C-BE32-E72D297353CC}">
              <c16:uniqueId val="{00000000-6B7B-4162-A5A8-4EC8FA26B3CF}"/>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4358</c:v>
                </c:pt>
                <c:pt idx="5">
                  <c:v>5207</c:v>
                </c:pt>
                <c:pt idx="8">
                  <c:v>5050</c:v>
                </c:pt>
                <c:pt idx="11">
                  <c:v>4864</c:v>
                </c:pt>
                <c:pt idx="14">
                  <c:v>4668</c:v>
                </c:pt>
              </c:numCache>
            </c:numRef>
          </c:val>
          <c:extLst>
            <c:ext xmlns:c16="http://schemas.microsoft.com/office/drawing/2014/chart" uri="{C3380CC4-5D6E-409C-BE32-E72D297353CC}">
              <c16:uniqueId val="{00000001-6B7B-4162-A5A8-4EC8FA26B3CF}"/>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14730</c:v>
                </c:pt>
                <c:pt idx="5">
                  <c:v>14266</c:v>
                </c:pt>
                <c:pt idx="8">
                  <c:v>14952</c:v>
                </c:pt>
                <c:pt idx="11">
                  <c:v>16701</c:v>
                </c:pt>
                <c:pt idx="14">
                  <c:v>15980</c:v>
                </c:pt>
              </c:numCache>
            </c:numRef>
          </c:val>
          <c:extLst>
            <c:ext xmlns:c16="http://schemas.microsoft.com/office/drawing/2014/chart" uri="{C3380CC4-5D6E-409C-BE32-E72D297353CC}">
              <c16:uniqueId val="{00000002-6B7B-4162-A5A8-4EC8FA26B3CF}"/>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B7B-4162-A5A8-4EC8FA26B3CF}"/>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B7B-4162-A5A8-4EC8FA26B3CF}"/>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7B-4162-A5A8-4EC8FA26B3CF}"/>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5264</c:v>
                </c:pt>
                <c:pt idx="3">
                  <c:v>5242</c:v>
                </c:pt>
                <c:pt idx="6">
                  <c:v>4868</c:v>
                </c:pt>
                <c:pt idx="9">
                  <c:v>4698</c:v>
                </c:pt>
                <c:pt idx="12">
                  <c:v>4656</c:v>
                </c:pt>
              </c:numCache>
            </c:numRef>
          </c:val>
          <c:extLst>
            <c:ext xmlns:c16="http://schemas.microsoft.com/office/drawing/2014/chart" uri="{C3380CC4-5D6E-409C-BE32-E72D297353CC}">
              <c16:uniqueId val="{00000006-6B7B-4162-A5A8-4EC8FA26B3CF}"/>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3173</c:v>
                </c:pt>
                <c:pt idx="3">
                  <c:v>2752</c:v>
                </c:pt>
                <c:pt idx="6">
                  <c:v>2380</c:v>
                </c:pt>
                <c:pt idx="9">
                  <c:v>1934</c:v>
                </c:pt>
                <c:pt idx="12">
                  <c:v>1502</c:v>
                </c:pt>
              </c:numCache>
            </c:numRef>
          </c:val>
          <c:extLst>
            <c:ext xmlns:c16="http://schemas.microsoft.com/office/drawing/2014/chart" uri="{C3380CC4-5D6E-409C-BE32-E72D297353CC}">
              <c16:uniqueId val="{00000007-6B7B-4162-A5A8-4EC8FA26B3CF}"/>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5319</c:v>
                </c:pt>
                <c:pt idx="3">
                  <c:v>5257</c:v>
                </c:pt>
                <c:pt idx="6">
                  <c:v>4972</c:v>
                </c:pt>
                <c:pt idx="9">
                  <c:v>4862</c:v>
                </c:pt>
                <c:pt idx="12">
                  <c:v>4792</c:v>
                </c:pt>
              </c:numCache>
            </c:numRef>
          </c:val>
          <c:extLst>
            <c:ext xmlns:c16="http://schemas.microsoft.com/office/drawing/2014/chart" uri="{C3380CC4-5D6E-409C-BE32-E72D297353CC}">
              <c16:uniqueId val="{00000008-6B7B-4162-A5A8-4EC8FA26B3CF}"/>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283</c:v>
                </c:pt>
                <c:pt idx="3">
                  <c:v>211</c:v>
                </c:pt>
                <c:pt idx="6">
                  <c:v>139</c:v>
                </c:pt>
                <c:pt idx="9">
                  <c:v>792</c:v>
                </c:pt>
                <c:pt idx="12">
                  <c:v>699</c:v>
                </c:pt>
              </c:numCache>
            </c:numRef>
          </c:val>
          <c:extLst>
            <c:ext xmlns:c16="http://schemas.microsoft.com/office/drawing/2014/chart" uri="{C3380CC4-5D6E-409C-BE32-E72D297353CC}">
              <c16:uniqueId val="{00000009-6B7B-4162-A5A8-4EC8FA26B3CF}"/>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40209</c:v>
                </c:pt>
                <c:pt idx="3">
                  <c:v>39134</c:v>
                </c:pt>
                <c:pt idx="6">
                  <c:v>38907</c:v>
                </c:pt>
                <c:pt idx="9">
                  <c:v>40216</c:v>
                </c:pt>
                <c:pt idx="12">
                  <c:v>40553</c:v>
                </c:pt>
              </c:numCache>
            </c:numRef>
          </c:val>
          <c:extLst>
            <c:ext xmlns:c16="http://schemas.microsoft.com/office/drawing/2014/chart" uri="{C3380CC4-5D6E-409C-BE32-E72D297353CC}">
              <c16:uniqueId val="{0000000A-6B7B-4162-A5A8-4EC8FA26B3C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886</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B7B-4162-A5A8-4EC8FA26B3C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5310</c:v>
                </c:pt>
                <c:pt idx="1">
                  <c:v>5549</c:v>
                </c:pt>
                <c:pt idx="2">
                  <c:v>5949</c:v>
                </c:pt>
              </c:numCache>
            </c:numRef>
          </c:val>
          <c:extLst>
            <c:ext xmlns:c16="http://schemas.microsoft.com/office/drawing/2014/chart" uri="{C3380CC4-5D6E-409C-BE32-E72D297353CC}">
              <c16:uniqueId val="{00000000-0761-4577-8062-B43AADED357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1381</c:v>
                </c:pt>
                <c:pt idx="1">
                  <c:v>1281</c:v>
                </c:pt>
                <c:pt idx="2">
                  <c:v>1182</c:v>
                </c:pt>
              </c:numCache>
            </c:numRef>
          </c:val>
          <c:extLst>
            <c:ext xmlns:c16="http://schemas.microsoft.com/office/drawing/2014/chart" uri="{C3380CC4-5D6E-409C-BE32-E72D297353CC}">
              <c16:uniqueId val="{00000001-0761-4577-8062-B43AADED357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8302</c:v>
                </c:pt>
                <c:pt idx="1">
                  <c:v>10039</c:v>
                </c:pt>
                <c:pt idx="2">
                  <c:v>8970</c:v>
                </c:pt>
              </c:numCache>
            </c:numRef>
          </c:val>
          <c:extLst>
            <c:ext xmlns:c16="http://schemas.microsoft.com/office/drawing/2014/chart" uri="{C3380CC4-5D6E-409C-BE32-E72D297353CC}">
              <c16:uniqueId val="{00000002-0761-4577-8062-B43AADED357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87522C35-6EFE-405F-B394-8BB70CDA4E31}"/>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88C4C2A8-69CC-4C93-951B-05497D829DC1}"/>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DDC15F54-7870-4BC2-843E-4D36EC0627FD}"/>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91281F8C-4A82-4DB4-9376-5BDCD51D6A93}"/>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A0D12C43-4628-46CE-BD68-934753EFF298}"/>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B3A6C32A-91F7-4343-A89E-3F9D0D8E537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964758D3-1890-4975-B5AD-38062D53E053}"/>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4272C62D-269D-4572-8594-BBB14D6761B3}"/>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766A8396-916A-4C6B-AF34-1DA6553F78C5}"/>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9CA802BF-27FD-4902-A283-5AFF466EDE11}"/>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ED7410DA-6364-4F31-9899-783A8A82016A}"/>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64EB6519-D329-4094-A0F8-1A9BD4F34F6D}"/>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8683C1B-3534-42D0-8A73-FDE96F03D792}"/>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C719F121-0AF0-469B-B3F0-62BD0939E893}"/>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3F7F47D7-C82E-4DAF-8FFB-4D3AAC7D38FB}"/>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D75B3F17-B710-4329-ADB9-B8EA0B5D86EE}"/>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B37FF843-CF5A-4ECF-830E-2BAD5FBDDC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B50650E-FFF8-43BB-AC3E-A362A77C4F4C}"/>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69B9ED6F-A327-42EE-98E4-579D64572978}"/>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実質公債費比率は、高利率の借入の償還終了による公債費の減により、令和元年度は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ポイント減と年々改善している。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今後、学校施設整備事業等の大型事業に係る市債の償還が始まるため、公債費が一時的に増加することが見込まれるが、事業計画の見直し、延伸、平準化を行うことにより市債発行額の抑制に努める。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FE813B37-87FC-422F-B664-2C74A440DEDE}"/>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25471EF5-F5D9-4AEB-A164-8F97BFFB6193}"/>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E09E91B5-5A15-4370-AF57-1B93AF3F68F9}"/>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FD8512E4-5012-4163-B33F-D04525E1911C}"/>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E6CB6773-6C18-4082-8EE8-86122458DE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D48A2256-A659-470A-8CB7-C62DD1A6ABEF}"/>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B45F84A-280F-4E39-B78F-4CB5C60D88FC}"/>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99565F58-C6B7-4B1D-8D8A-BB0B5F00B812}"/>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989B8DB9-70C9-4EE3-8266-F3A4E7A0778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5110F7C9-D1CC-40F1-83F2-71B2FA3A9139}"/>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8F05A2E2-7F0C-4C42-9EB6-89E60776622B}"/>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ABDE32A2-D411-4CB9-AAFB-2BABFE9AEEE4}"/>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337FCFDC-86DC-4DAF-8D06-20AC20E5CC9F}"/>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14608D61-FF85-46D4-B2D4-F99EDBE15B3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279FDAED-80FC-4125-ABD7-C4D0C546566A}"/>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B4317093-0D79-4850-AD39-C7214204836A}"/>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69444F32-D196-409B-8173-5C6F689E6EB8}"/>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84E93315-D0BB-46AA-B152-2010CB847452}"/>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BC3E5E8B-8CE0-40C3-A2BE-2DE4D8DA87D2}"/>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EF7CA120-3333-4DDF-AFC4-617803C123B8}"/>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8C59A44F-9BB2-42DC-B560-669596EA9BB9}"/>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81CC3394-A9ED-4A92-B98B-2FD179603A5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E3EC8282-1371-4E4B-B411-0945C953EE53}"/>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D041DC0F-58F3-49F1-917E-78A961E7BE92}"/>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2A1F74B3-8BD0-4165-BB04-3707DCB6E4C3}"/>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49B8C245-3FC2-4176-8BC0-82EAA5836FFF}"/>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の将来負担比率は、国営畑地かんがい事業償還に伴う農業振興基金の減による充当可能基金現在高の減少などの要因はあったものの、大隅広域事務組合の起債残高減による組合負担等見込額の減少などにより、前年度に引き続き将来負担なし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今後、給食センター整備などの大型事業が予定されており、財政運営も厳しくなることが見込まれることから、引き続き、行財政改革を推進し、中長期的な健全財政の堅持に努める。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鹿児島県鹿屋市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国営畑地かんがい事業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農業振興基金の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・ふるさと鹿屋応援寄付金（ふるさと納税）の積立によるふるさと鹿屋応援基金の増</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年度決算剰余金などの積立による財政調整基金の増</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・今後予定されている大型事業を実施した場合、基金残高の大幅な減少が見込まれるが、災害や税収減など、今後の財政運営において不測の事態が生じた場合に弾力的な対応ができるよう、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億円程度の規模を維持したい。</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鹿屋応援基金については、①地域の資源を生かした「地域経済活性化事業」、②健康・福祉の充実による「すこやか・あんしん事業」、③教育・文化・スポーツの振興による「人材育成事業」、④豊かな自然を次代に引き継ぐ「環境保全事業」、⑤都市等のふるさと出身者との連携を強化する「ふるさと会活力推進事業」の５つの事業に活用</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・地域振興基金については、市内各地域の振興を図ることを目的とした公共施設等の整備その他地域の振興に資する事業に活用</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・農業振興基金については、農業の振興を図り、もって農業の健全な発展に資する事業に活用</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・高齢者福祉基金については、高齢者の快適な生活環境の形成を図る在宅福祉等の向上に資する事業に活用</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公共施設等修繕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基金については、</a:t>
          </a:r>
          <a:r>
            <a:rPr lang="ja-JP" altLang="en-US" sz="1100">
              <a:effectLst/>
              <a:latin typeface="ＭＳ Ｐゴシック" panose="020B0600070205080204" pitchFamily="50" charset="-128"/>
              <a:ea typeface="ＭＳ Ｐゴシック" panose="020B0600070205080204" pitchFamily="50" charset="-128"/>
            </a:rPr>
            <a:t>市の設置する公共施設の修繕その他維持補修に活用</a:t>
          </a:r>
          <a:endParaRPr lang="en-US"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・ふるさと鹿屋応援寄付金（ふるさと納税）の積立によるふるさと鹿屋応援基金の増</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国営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畑地かんがい事業償還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に伴う取崩しによる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農業振興基金の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企業誘致サポート事業等への活用による地域振興基金の減</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・都市公園施設修繕等への活用による公共施設修繕基金の減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・ふるさと鹿屋応援基金については、上記５つの事業に前年度末基金残高見込の５割程度を基本に、翌年度活用する。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振興基金については、学校施設をはじめとした公共施設等の整備その他地域の振興に資する事業に活用する。特に、合併特例債を活用して造成した分は、市民の連帯の強化や地域振興を推進するソフト事業に活用す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・農業振興基金については、令和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に笠野原地区国営ストックマネジメント事業償還が見込まれることから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、その財源として活用する。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effectLst/>
              <a:latin typeface="ＭＳ Ｐゴシック" panose="020B0600070205080204" pitchFamily="50" charset="-128"/>
              <a:ea typeface="ＭＳ Ｐゴシック" panose="020B0600070205080204" pitchFamily="50" charset="-128"/>
            </a:rPr>
            <a:t>・公共施設修繕基金については、かのやばら園の入園料の１</a:t>
          </a:r>
          <a:r>
            <a:rPr lang="en-US" altLang="ja-JP" sz="1100">
              <a:effectLst/>
              <a:latin typeface="ＭＳ Ｐゴシック" panose="020B0600070205080204" pitchFamily="50" charset="-128"/>
              <a:ea typeface="ＭＳ Ｐゴシック" panose="020B0600070205080204" pitchFamily="50" charset="-128"/>
            </a:rPr>
            <a:t>/</a:t>
          </a:r>
          <a:r>
            <a:rPr lang="ja-JP" altLang="en-US" sz="1100">
              <a:effectLst/>
              <a:latin typeface="ＭＳ Ｐゴシック" panose="020B0600070205080204" pitchFamily="50" charset="-128"/>
              <a:ea typeface="ＭＳ Ｐゴシック" panose="020B0600070205080204" pitchFamily="50" charset="-128"/>
            </a:rPr>
            <a:t>２を積立て、公共施設の修繕等の財源として活用する。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・ペーパーレスやコスト意識の醸成による歳出の抑制により、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年度決算剰余金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したことに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伴う増</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・財政調整基金については、災害や税収減など今後の財政運営に不測の事態が生じた場合に弾力的な対応ができるよう、決算剰余金を積立て、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億円程度を確保する。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・財源対策債の償還に伴う取崩しによる減</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・減債基金については、財源対策債償還の財源とする。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102,875
102,196
448.15
58,164,100
55,398,556
2,200,894
25,598,472
40,553,250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年度の単年度では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で、前年の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したが、３カ年平均は横ばいであり、類似団体平均を下回っている。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引き続き、市税などの収納率向上やふるさと納税の促進などによる歳入確保に加え、民間委託の促進や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RPA</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などの導入による事務効率化、人件費の抑制、投資的経費の抑制、事務事業評価による各事業の徹底した精査など、行財政改革による歳出の見直しにより経常経費の削減に努める。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46</xdr:row>
      <xdr:rowOff>11793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44</xdr:row>
      <xdr:rowOff>165100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44</xdr:row>
      <xdr:rowOff>165100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45</xdr:row>
      <xdr:rowOff>10885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7089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61685</xdr:rowOff>
    </xdr:from>
    <xdr:to>
      <xdr:col>15</xdr:col>
      <xdr:colOff>133350</xdr:colOff>
      <xdr:row>43</xdr:row>
      <xdr:rowOff>163285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2012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10885</xdr:rowOff>
    </xdr:from>
    <xdr:to>
      <xdr:col>11</xdr:col>
      <xdr:colOff>31750</xdr:colOff>
      <xdr:row>45</xdr:row>
      <xdr:rowOff>28122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7261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61685</xdr:rowOff>
    </xdr:from>
    <xdr:to>
      <xdr:col>11</xdr:col>
      <xdr:colOff>82550</xdr:colOff>
      <xdr:row>43</xdr:row>
      <xdr:rowOff>163285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2012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86377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63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131535</xdr:rowOff>
    </xdr:from>
    <xdr:to>
      <xdr:col>11</xdr:col>
      <xdr:colOff>82550</xdr:colOff>
      <xdr:row>45</xdr:row>
      <xdr:rowOff>61685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46462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7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148772</xdr:rowOff>
    </xdr:from>
    <xdr:to>
      <xdr:col>7</xdr:col>
      <xdr:colOff>31750</xdr:colOff>
      <xdr:row>45</xdr:row>
      <xdr:rowOff>78922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63699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分母となる経常一般財源等の合計は市税や地方交付税の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したが、それ以上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に子ども医療費助成事業や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幼稚園・保育所等給付費などの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扶助費の増により、分子における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経常経費充当一般財源等の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が大きかったため、前年度比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類似団体を下回っているが、引き続き、市税などの収納率向上やふるさと納税の促進などによる歳入確保に加え、民間委託の促進や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RPA</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などの導入による事務効率化、人件費の抑制、事務事業評価による各事業の徹底した精査など、行財政改革による歳出の見直しにより経常経費の削減に努める。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14394</xdr:rowOff>
    </xdr:from>
    <xdr:to>
      <xdr:col>23</xdr:col>
      <xdr:colOff>133350</xdr:colOff>
      <xdr:row>66</xdr:row>
      <xdr:rowOff>34290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58494"/>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100771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14394</xdr:rowOff>
    </xdr:from>
    <xdr:to>
      <xdr:col>24</xdr:col>
      <xdr:colOff>12700</xdr:colOff>
      <xdr:row>58</xdr:row>
      <xdr:rowOff>14394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121920</xdr:rowOff>
    </xdr:from>
    <xdr:to>
      <xdr:col>23</xdr:col>
      <xdr:colOff>133350</xdr:colOff>
      <xdr:row>61</xdr:row>
      <xdr:rowOff>127423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408920"/>
          <a:ext cx="8382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129133</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58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157056</xdr:rowOff>
    </xdr:from>
    <xdr:to>
      <xdr:col>23</xdr:col>
      <xdr:colOff>184150</xdr:colOff>
      <xdr:row>62</xdr:row>
      <xdr:rowOff>87206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121920</xdr:rowOff>
    </xdr:from>
    <xdr:to>
      <xdr:col>19</xdr:col>
      <xdr:colOff>133350</xdr:colOff>
      <xdr:row>60</xdr:row>
      <xdr:rowOff>170180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4089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106697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113877</xdr:rowOff>
    </xdr:from>
    <xdr:to>
      <xdr:col>15</xdr:col>
      <xdr:colOff>82550</xdr:colOff>
      <xdr:row>60</xdr:row>
      <xdr:rowOff>170180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4008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119380</xdr:rowOff>
    </xdr:from>
    <xdr:to>
      <xdr:col>15</xdr:col>
      <xdr:colOff>133350</xdr:colOff>
      <xdr:row>61</xdr:row>
      <xdr:rowOff>49530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59707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89746</xdr:rowOff>
    </xdr:from>
    <xdr:to>
      <xdr:col>11</xdr:col>
      <xdr:colOff>31750</xdr:colOff>
      <xdr:row>60</xdr:row>
      <xdr:rowOff>113877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3767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95250</xdr:rowOff>
    </xdr:from>
    <xdr:to>
      <xdr:col>11</xdr:col>
      <xdr:colOff>82550</xdr:colOff>
      <xdr:row>61</xdr:row>
      <xdr:rowOff>25400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10177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105833</xdr:rowOff>
    </xdr:from>
    <xdr:to>
      <xdr:col>7</xdr:col>
      <xdr:colOff>31750</xdr:colOff>
      <xdr:row>60</xdr:row>
      <xdr:rowOff>35983</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2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46160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76623</xdr:rowOff>
    </xdr:from>
    <xdr:to>
      <xdr:col>23</xdr:col>
      <xdr:colOff>184150</xdr:colOff>
      <xdr:row>62</xdr:row>
      <xdr:rowOff>6773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93150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8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71120</xdr:rowOff>
    </xdr:from>
    <xdr:to>
      <xdr:col>19</xdr:col>
      <xdr:colOff>184150</xdr:colOff>
      <xdr:row>61</xdr:row>
      <xdr:rowOff>1270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11447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119380</xdr:rowOff>
    </xdr:from>
    <xdr:to>
      <xdr:col>15</xdr:col>
      <xdr:colOff>133350</xdr:colOff>
      <xdr:row>61</xdr:row>
      <xdr:rowOff>49530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34307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63077</xdr:rowOff>
    </xdr:from>
    <xdr:to>
      <xdr:col>11</xdr:col>
      <xdr:colOff>82550</xdr:colOff>
      <xdr:row>60</xdr:row>
      <xdr:rowOff>164677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3404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125323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[126,721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納税額の増に伴う返礼品経費などの物件費が増加しているため、決算額は年々増加している。類似団体の平均は下回っているものの、今後も引き続き、行財政改革の推進を図り、人件費・物件費などの抑制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160756</xdr:rowOff>
    </xdr:from>
    <xdr:to>
      <xdr:col>23</xdr:col>
      <xdr:colOff>133350</xdr:colOff>
      <xdr:row>89</xdr:row>
      <xdr:rowOff>9835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76756"/>
          <a:ext cx="0" cy="13921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153362</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2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9835</xdr:rowOff>
    </xdr:from>
    <xdr:to>
      <xdr:col>24</xdr:col>
      <xdr:colOff>12700</xdr:colOff>
      <xdr:row>89</xdr:row>
      <xdr:rowOff>9835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26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75683</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6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160756</xdr:rowOff>
    </xdr:from>
    <xdr:to>
      <xdr:col>24</xdr:col>
      <xdr:colOff>12700</xdr:colOff>
      <xdr:row>80</xdr:row>
      <xdr:rowOff>160756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10316</xdr:rowOff>
    </xdr:from>
    <xdr:to>
      <xdr:col>23</xdr:col>
      <xdr:colOff>133350</xdr:colOff>
      <xdr:row>84</xdr:row>
      <xdr:rowOff>146684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412116"/>
          <a:ext cx="838200" cy="13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94539</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496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122462</xdr:rowOff>
    </xdr:from>
    <xdr:to>
      <xdr:col>23</xdr:col>
      <xdr:colOff>184150</xdr:colOff>
      <xdr:row>85</xdr:row>
      <xdr:rowOff>52612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52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165805</xdr:rowOff>
    </xdr:from>
    <xdr:to>
      <xdr:col>19</xdr:col>
      <xdr:colOff>133350</xdr:colOff>
      <xdr:row>84</xdr:row>
      <xdr:rowOff>10316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396155"/>
          <a:ext cx="889000" cy="1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52846</xdr:rowOff>
    </xdr:from>
    <xdr:to>
      <xdr:col>19</xdr:col>
      <xdr:colOff>184150</xdr:colOff>
      <xdr:row>84</xdr:row>
      <xdr:rowOff>154446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139223</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541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155860</xdr:rowOff>
    </xdr:from>
    <xdr:to>
      <xdr:col>15</xdr:col>
      <xdr:colOff>82550</xdr:colOff>
      <xdr:row>83</xdr:row>
      <xdr:rowOff>165805</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386210"/>
          <a:ext cx="8890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32181</xdr:rowOff>
    </xdr:from>
    <xdr:to>
      <xdr:col>15</xdr:col>
      <xdr:colOff>133350</xdr:colOff>
      <xdr:row>84</xdr:row>
      <xdr:rowOff>133781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118558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52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123112</xdr:rowOff>
    </xdr:from>
    <xdr:to>
      <xdr:col>11</xdr:col>
      <xdr:colOff>31750</xdr:colOff>
      <xdr:row>83</xdr:row>
      <xdr:rowOff>155860</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353462"/>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153716</xdr:rowOff>
    </xdr:from>
    <xdr:to>
      <xdr:col>11</xdr:col>
      <xdr:colOff>82550</xdr:colOff>
      <xdr:row>84</xdr:row>
      <xdr:rowOff>83866</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68643</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47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51957</xdr:rowOff>
    </xdr:from>
    <xdr:to>
      <xdr:col>7</xdr:col>
      <xdr:colOff>31750</xdr:colOff>
      <xdr:row>83</xdr:row>
      <xdr:rowOff>153557</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163734</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0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95884</xdr:rowOff>
    </xdr:from>
    <xdr:to>
      <xdr:col>23</xdr:col>
      <xdr:colOff>184150</xdr:colOff>
      <xdr:row>85</xdr:row>
      <xdr:rowOff>26034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49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112411</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34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130966</xdr:rowOff>
    </xdr:from>
    <xdr:to>
      <xdr:col>19</xdr:col>
      <xdr:colOff>184150</xdr:colOff>
      <xdr:row>84</xdr:row>
      <xdr:rowOff>61116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36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71293</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130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115005</xdr:rowOff>
    </xdr:from>
    <xdr:to>
      <xdr:col>15</xdr:col>
      <xdr:colOff>133350</xdr:colOff>
      <xdr:row>84</xdr:row>
      <xdr:rowOff>45155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34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55332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11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105060</xdr:rowOff>
    </xdr:from>
    <xdr:to>
      <xdr:col>11</xdr:col>
      <xdr:colOff>82550</xdr:colOff>
      <xdr:row>84</xdr:row>
      <xdr:rowOff>35210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33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45387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10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72312</xdr:rowOff>
    </xdr:from>
    <xdr:to>
      <xdr:col>7</xdr:col>
      <xdr:colOff>31750</xdr:colOff>
      <xdr:row>84</xdr:row>
      <xdr:rowOff>2462</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30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158689</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38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県内他市に先駆けて実施した「わたり」の廃止や、技能労務職給料表（行二）の導入のほか、人事院勧告等に基づく国・県に準じた給与制度適正化計画の取組を着実に進めていることなどにより、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今後も地方公務員法に規定される「均衡の原則」や「職務給の原則」などを踏まえ、給与水準の適正化に努める。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22225</xdr:rowOff>
    </xdr:from>
    <xdr:to>
      <xdr:col>81</xdr:col>
      <xdr:colOff>44450</xdr:colOff>
      <xdr:row>84</xdr:row>
      <xdr:rowOff>42334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424025"/>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84</xdr:row>
      <xdr:rowOff>22225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40391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84</xdr:row>
      <xdr:rowOff>2116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403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84</xdr:row>
      <xdr:rowOff>62441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40391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142875</xdr:rowOff>
    </xdr:from>
    <xdr:to>
      <xdr:col>77</xdr:col>
      <xdr:colOff>95250</xdr:colOff>
      <xdr:row>84</xdr:row>
      <xdr:rowOff>73025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83202</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14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122766</xdr:rowOff>
    </xdr:from>
    <xdr:to>
      <xdr:col>73</xdr:col>
      <xdr:colOff>44450</xdr:colOff>
      <xdr:row>84</xdr:row>
      <xdr:rowOff>52916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63093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11641</xdr:rowOff>
    </xdr:from>
    <xdr:to>
      <xdr:col>64</xdr:col>
      <xdr:colOff>152400</xdr:colOff>
      <xdr:row>84</xdr:row>
      <xdr:rowOff>113241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123418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年度まで２次にわたる定員適正化計画を策定し、新規採用人数の抑制や組織機構見直し、指定管理者制度の導入や事務事業の整理統合などにより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人の職員数を削減した。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年度からは新たな「鹿屋市定員管理計画」に取り組んでおり、平成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年４月１日時点の職員数は目標人数を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人下回る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779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人となり、全国平均、類似団体平均及び鹿児島県平均のいずれも下回る結果となった。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年４月に策定した「第２次鹿屋市定員管理計画」に基づき、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総人件費の抑制を基本としつつ、人口減少や定住促進対策及び社会保障関連業務など、様々な行政課題に対応するため、適正な定員管理による必要な職員数の確保に努める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143328</xdr:rowOff>
    </xdr:from>
    <xdr:to>
      <xdr:col>81</xdr:col>
      <xdr:colOff>44450</xdr:colOff>
      <xdr:row>67</xdr:row>
      <xdr:rowOff>107587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9915978"/>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79664</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6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107587</xdr:rowOff>
    </xdr:from>
    <xdr:to>
      <xdr:col>81</xdr:col>
      <xdr:colOff>133350</xdr:colOff>
      <xdr:row>67</xdr:row>
      <xdr:rowOff>107587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94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58255</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65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143328</xdr:rowOff>
    </xdr:from>
    <xdr:to>
      <xdr:col>81</xdr:col>
      <xdr:colOff>133350</xdr:colOff>
      <xdr:row>57</xdr:row>
      <xdr:rowOff>143328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99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50437</xdr:rowOff>
    </xdr:from>
    <xdr:to>
      <xdr:col>81</xdr:col>
      <xdr:colOff>44450</xdr:colOff>
      <xdr:row>61</xdr:row>
      <xdr:rowOff>64226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508887"/>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154412</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61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10885</xdr:rowOff>
    </xdr:from>
    <xdr:to>
      <xdr:col>81</xdr:col>
      <xdr:colOff>95250</xdr:colOff>
      <xdr:row>62</xdr:row>
      <xdr:rowOff>112485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50437</xdr:rowOff>
    </xdr:from>
    <xdr:to>
      <xdr:col>77</xdr:col>
      <xdr:colOff>44450</xdr:colOff>
      <xdr:row>61</xdr:row>
      <xdr:rowOff>50437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5088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168547</xdr:rowOff>
    </xdr:from>
    <xdr:to>
      <xdr:col>77</xdr:col>
      <xdr:colOff>95250</xdr:colOff>
      <xdr:row>62</xdr:row>
      <xdr:rowOff>98697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83474</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713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50437</xdr:rowOff>
    </xdr:from>
    <xdr:to>
      <xdr:col>72</xdr:col>
      <xdr:colOff>203200</xdr:colOff>
      <xdr:row>61</xdr:row>
      <xdr:rowOff>67673</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50888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144417</xdr:rowOff>
    </xdr:from>
    <xdr:to>
      <xdr:col>73</xdr:col>
      <xdr:colOff>44450</xdr:colOff>
      <xdr:row>62</xdr:row>
      <xdr:rowOff>74567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59344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67673</xdr:rowOff>
    </xdr:from>
    <xdr:to>
      <xdr:col>68</xdr:col>
      <xdr:colOff>152400</xdr:colOff>
      <xdr:row>61</xdr:row>
      <xdr:rowOff>71120</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52612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134076</xdr:rowOff>
    </xdr:from>
    <xdr:to>
      <xdr:col>68</xdr:col>
      <xdr:colOff>203200</xdr:colOff>
      <xdr:row>62</xdr:row>
      <xdr:rowOff>64226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49003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67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91803</xdr:rowOff>
    </xdr:from>
    <xdr:to>
      <xdr:col>64</xdr:col>
      <xdr:colOff>152400</xdr:colOff>
      <xdr:row>61</xdr:row>
      <xdr:rowOff>21953</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32130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13426</xdr:rowOff>
    </xdr:from>
    <xdr:to>
      <xdr:col>81</xdr:col>
      <xdr:colOff>95250</xdr:colOff>
      <xdr:row>61</xdr:row>
      <xdr:rowOff>115026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29953</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171087</xdr:rowOff>
    </xdr:from>
    <xdr:to>
      <xdr:col>77</xdr:col>
      <xdr:colOff>95250</xdr:colOff>
      <xdr:row>61</xdr:row>
      <xdr:rowOff>101237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111414</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226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171087</xdr:rowOff>
    </xdr:from>
    <xdr:to>
      <xdr:col>73</xdr:col>
      <xdr:colOff>44450</xdr:colOff>
      <xdr:row>61</xdr:row>
      <xdr:rowOff>101237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111414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16873</xdr:rowOff>
    </xdr:from>
    <xdr:to>
      <xdr:col>68</xdr:col>
      <xdr:colOff>203200</xdr:colOff>
      <xdr:row>61</xdr:row>
      <xdr:rowOff>118473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128650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20320</xdr:rowOff>
    </xdr:from>
    <xdr:to>
      <xdr:col>64</xdr:col>
      <xdr:colOff>152400</xdr:colOff>
      <xdr:row>61</xdr:row>
      <xdr:rowOff>121920</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106697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年度から市債発行額の抑制に取り組んできた結果、ここ数年は改善傾向となっており、平成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年度以降は類似団体平均を下回っている。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学校施設整備事業等の大型事業に係る市債の償還が始まるため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が一時的に増加することが見込まれるが、事業計画の平準化などにより市債発行の抑制に努め、可能な限り毎年度の市債発行額を公債費（償還額）の範囲内とすることを目標とし、プライマリーバランスの黒字化を堅持す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43</xdr:row>
      <xdr:rowOff>143510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00233"/>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8890</xdr:rowOff>
    </xdr:from>
    <xdr:to>
      <xdr:col>81</xdr:col>
      <xdr:colOff>44450</xdr:colOff>
      <xdr:row>39</xdr:row>
      <xdr:rowOff>33020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66954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26687</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713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33020</xdr:rowOff>
    </xdr:from>
    <xdr:to>
      <xdr:col>77</xdr:col>
      <xdr:colOff>44450</xdr:colOff>
      <xdr:row>39</xdr:row>
      <xdr:rowOff>73237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67195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70696</xdr:rowOff>
    </xdr:from>
    <xdr:to>
      <xdr:col>77</xdr:col>
      <xdr:colOff>95250</xdr:colOff>
      <xdr:row>40</xdr:row>
      <xdr:rowOff>846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157073</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843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73237</xdr:rowOff>
    </xdr:from>
    <xdr:to>
      <xdr:col>72</xdr:col>
      <xdr:colOff>203200</xdr:colOff>
      <xdr:row>39</xdr:row>
      <xdr:rowOff>121496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67597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102870</xdr:rowOff>
    </xdr:from>
    <xdr:to>
      <xdr:col>73</xdr:col>
      <xdr:colOff>44450</xdr:colOff>
      <xdr:row>40</xdr:row>
      <xdr:rowOff>33020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17797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121496</xdr:rowOff>
    </xdr:from>
    <xdr:to>
      <xdr:col>68</xdr:col>
      <xdr:colOff>152400</xdr:colOff>
      <xdr:row>40</xdr:row>
      <xdr:rowOff>70696</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680804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22437</xdr:rowOff>
    </xdr:from>
    <xdr:to>
      <xdr:col>64</xdr:col>
      <xdr:colOff>152400</xdr:colOff>
      <xdr:row>39</xdr:row>
      <xdr:rowOff>124037</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134214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129540</xdr:rowOff>
    </xdr:from>
    <xdr:to>
      <xdr:col>81</xdr:col>
      <xdr:colOff>95250</xdr:colOff>
      <xdr:row>39</xdr:row>
      <xdr:rowOff>59690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146067</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153670</xdr:rowOff>
    </xdr:from>
    <xdr:to>
      <xdr:col>77</xdr:col>
      <xdr:colOff>95250</xdr:colOff>
      <xdr:row>39</xdr:row>
      <xdr:rowOff>83820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93997</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22437</xdr:rowOff>
    </xdr:from>
    <xdr:to>
      <xdr:col>73</xdr:col>
      <xdr:colOff>44450</xdr:colOff>
      <xdr:row>39</xdr:row>
      <xdr:rowOff>124037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134214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70696</xdr:rowOff>
    </xdr:from>
    <xdr:to>
      <xdr:col>68</xdr:col>
      <xdr:colOff>203200</xdr:colOff>
      <xdr:row>40</xdr:row>
      <xdr:rowOff>846</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11023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19896</xdr:rowOff>
    </xdr:from>
    <xdr:to>
      <xdr:col>64</xdr:col>
      <xdr:colOff>152400</xdr:colOff>
      <xdr:row>40</xdr:row>
      <xdr:rowOff>121496</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106273</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96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大型事業の実施に伴い、一般会計の市債残高は増加したものの、各組合の市債残高の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などにより将来負担なしとなった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今後も引き続き、行財政改革を推進し、中長期的な健全財政の堅持に努める。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00000000-0008-0000-0300-0000B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24493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168020</xdr:rowOff>
    </xdr:from>
    <xdr:ext cx="762000" cy="259045"/>
    <xdr:sp macro="" textlink="">
      <xdr:nvSpPr>
        <xdr:cNvPr id="448" name="将来負担の状況最小値テキスト">
          <a:extLst>
            <a:ext uri="{FF2B5EF4-FFF2-40B4-BE49-F238E27FC236}">
              <a16:creationId xmlns:a16="http://schemas.microsoft.com/office/drawing/2014/main" id="{00000000-0008-0000-0300-0000C0010000}"/>
            </a:ext>
          </a:extLst>
        </xdr:cNvPr>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24493</xdr:rowOff>
    </xdr:from>
    <xdr:to>
      <xdr:col>81</xdr:col>
      <xdr:colOff>133350</xdr:colOff>
      <xdr:row>23</xdr:row>
      <xdr:rowOff>24493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a:extLst>
            <a:ext uri="{FF2B5EF4-FFF2-40B4-BE49-F238E27FC236}">
              <a16:creationId xmlns:a16="http://schemas.microsoft.com/office/drawing/2014/main" id="{00000000-0008-0000-0300-0000C2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60070</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803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87993</xdr:rowOff>
    </xdr:from>
    <xdr:to>
      <xdr:col>81</xdr:col>
      <xdr:colOff>95250</xdr:colOff>
      <xdr:row>17</xdr:row>
      <xdr:rowOff>18143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61565</xdr:rowOff>
    </xdr:from>
    <xdr:to>
      <xdr:col>77</xdr:col>
      <xdr:colOff>95250</xdr:colOff>
      <xdr:row>16</xdr:row>
      <xdr:rowOff>163165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1892</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573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107527</xdr:rowOff>
    </xdr:from>
    <xdr:to>
      <xdr:col>73</xdr:col>
      <xdr:colOff>44450</xdr:colOff>
      <xdr:row>17</xdr:row>
      <xdr:rowOff>37677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47854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61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129359</xdr:rowOff>
    </xdr:from>
    <xdr:to>
      <xdr:col>68</xdr:col>
      <xdr:colOff>203200</xdr:colOff>
      <xdr:row>17</xdr:row>
      <xdr:rowOff>59509</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69686</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64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91682</xdr:rowOff>
    </xdr:from>
    <xdr:to>
      <xdr:col>64</xdr:col>
      <xdr:colOff>152400</xdr:colOff>
      <xdr:row>16</xdr:row>
      <xdr:rowOff>21832</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6609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74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78377</xdr:rowOff>
    </xdr:from>
    <xdr:to>
      <xdr:col>64</xdr:col>
      <xdr:colOff>152400</xdr:colOff>
      <xdr:row>14</xdr:row>
      <xdr:rowOff>8527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30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18704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07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102,875
102,196
448.15
58,164,100
55,398,556
2,200,894
25,598,472
40,553,250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定員管理計画に基づいた職員数の削減により、前年度を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今後も引き続き、人材育成や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RPA</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の積極的な活用による業務効率化の取組、民間委託の促進などにより、定員管理の適正化を進め、人件費の抑制に努める。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53522</xdr:rowOff>
    </xdr:from>
    <xdr:to>
      <xdr:col>24</xdr:col>
      <xdr:colOff>25400</xdr:colOff>
      <xdr:row>42</xdr:row>
      <xdr:rowOff>61685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11372"/>
          <a:ext cx="0" cy="155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139899</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53522</xdr:rowOff>
    </xdr:from>
    <xdr:to>
      <xdr:col>24</xdr:col>
      <xdr:colOff>114300</xdr:colOff>
      <xdr:row>33</xdr:row>
      <xdr:rowOff>53522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167822</xdr:rowOff>
    </xdr:from>
    <xdr:to>
      <xdr:col>24</xdr:col>
      <xdr:colOff>25400</xdr:colOff>
      <xdr:row>36</xdr:row>
      <xdr:rowOff>45357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1685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80934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53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108857</xdr:rowOff>
    </xdr:from>
    <xdr:to>
      <xdr:col>24</xdr:col>
      <xdr:colOff>76200</xdr:colOff>
      <xdr:row>37</xdr:row>
      <xdr:rowOff>39007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45357</xdr:rowOff>
    </xdr:from>
    <xdr:to>
      <xdr:col>19</xdr:col>
      <xdr:colOff>187325</xdr:colOff>
      <xdr:row>36</xdr:row>
      <xdr:rowOff>45357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217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92528</xdr:rowOff>
    </xdr:from>
    <xdr:to>
      <xdr:col>20</xdr:col>
      <xdr:colOff>38100</xdr:colOff>
      <xdr:row>37</xdr:row>
      <xdr:rowOff>22678</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7455</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45357</xdr:rowOff>
    </xdr:from>
    <xdr:to>
      <xdr:col>15</xdr:col>
      <xdr:colOff>98425</xdr:colOff>
      <xdr:row>36</xdr:row>
      <xdr:rowOff>94343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2175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27214</xdr:rowOff>
    </xdr:from>
    <xdr:to>
      <xdr:col>15</xdr:col>
      <xdr:colOff>149225</xdr:colOff>
      <xdr:row>36</xdr:row>
      <xdr:rowOff>128814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113591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94343</xdr:rowOff>
    </xdr:from>
    <xdr:to>
      <xdr:col>11</xdr:col>
      <xdr:colOff>9525</xdr:colOff>
      <xdr:row>36</xdr:row>
      <xdr:rowOff>143328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2665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59872</xdr:rowOff>
    </xdr:from>
    <xdr:to>
      <xdr:col>11</xdr:col>
      <xdr:colOff>60325</xdr:colOff>
      <xdr:row>36</xdr:row>
      <xdr:rowOff>161472</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146249</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43543</xdr:rowOff>
    </xdr:from>
    <xdr:to>
      <xdr:col>6</xdr:col>
      <xdr:colOff>171450</xdr:colOff>
      <xdr:row>36</xdr:row>
      <xdr:rowOff>145143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155320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117022</xdr:rowOff>
    </xdr:from>
    <xdr:to>
      <xdr:col>24</xdr:col>
      <xdr:colOff>76200</xdr:colOff>
      <xdr:row>36</xdr:row>
      <xdr:rowOff>47172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11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133549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9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166007</xdr:rowOff>
    </xdr:from>
    <xdr:to>
      <xdr:col>20</xdr:col>
      <xdr:colOff>38100</xdr:colOff>
      <xdr:row>36</xdr:row>
      <xdr:rowOff>96157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106334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166007</xdr:rowOff>
    </xdr:from>
    <xdr:to>
      <xdr:col>15</xdr:col>
      <xdr:colOff>149225</xdr:colOff>
      <xdr:row>36</xdr:row>
      <xdr:rowOff>96157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106334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43543</xdr:rowOff>
    </xdr:from>
    <xdr:to>
      <xdr:col>11</xdr:col>
      <xdr:colOff>60325</xdr:colOff>
      <xdr:row>36</xdr:row>
      <xdr:rowOff>145143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2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155320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92528</xdr:rowOff>
    </xdr:from>
    <xdr:to>
      <xdr:col>6</xdr:col>
      <xdr:colOff>171450</xdr:colOff>
      <xdr:row>37</xdr:row>
      <xdr:rowOff>22678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7455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公共施設における光熱水費の減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などにより、前年度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職員のコスト意識を高め、ペーパーレス化などの事務改善や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RPA</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の積極的な活用による業務効率化の取組、事務事業評価などにより経費削減に努める。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21</xdr:row>
      <xdr:rowOff>167822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47686"/>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53521</xdr:rowOff>
    </xdr:from>
    <xdr:to>
      <xdr:col>82</xdr:col>
      <xdr:colOff>107950</xdr:colOff>
      <xdr:row>17</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9681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23784</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93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159657</xdr:rowOff>
    </xdr:from>
    <xdr:to>
      <xdr:col>78</xdr:col>
      <xdr:colOff>69850</xdr:colOff>
      <xdr:row>17</xdr:row>
      <xdr:rowOff>69850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9028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2721</xdr:rowOff>
    </xdr:from>
    <xdr:to>
      <xdr:col>78</xdr:col>
      <xdr:colOff>120650</xdr:colOff>
      <xdr:row>17</xdr:row>
      <xdr:rowOff>104321</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114498</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68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159657</xdr:rowOff>
    </xdr:from>
    <xdr:to>
      <xdr:col>73</xdr:col>
      <xdr:colOff>180975</xdr:colOff>
      <xdr:row>17</xdr:row>
      <xdr:rowOff>20864</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902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20864</xdr:rowOff>
    </xdr:from>
    <xdr:to>
      <xdr:col>69</xdr:col>
      <xdr:colOff>92075</xdr:colOff>
      <xdr:row>17</xdr:row>
      <xdr:rowOff>37193</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9355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2721</xdr:rowOff>
    </xdr:from>
    <xdr:to>
      <xdr:col>82</xdr:col>
      <xdr:colOff>158750</xdr:colOff>
      <xdr:row>17</xdr:row>
      <xdr:rowOff>104321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91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19248</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76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108857</xdr:rowOff>
    </xdr:from>
    <xdr:to>
      <xdr:col>74</xdr:col>
      <xdr:colOff>31750</xdr:colOff>
      <xdr:row>17</xdr:row>
      <xdr:rowOff>39007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49184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62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141514</xdr:rowOff>
    </xdr:from>
    <xdr:to>
      <xdr:col>69</xdr:col>
      <xdr:colOff>142875</xdr:colOff>
      <xdr:row>17</xdr:row>
      <xdr:rowOff>71664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56441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98170</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幼稚園・保育所等給付費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や自立支援給付事業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し、類似団体平均も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上回って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扶助費については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増加が予想されるため、医療費の抑制につながる健康対策の強化や単独扶助費の検証・見直しなどにより、抑制に努める。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140716</xdr:rowOff>
    </xdr:from>
    <xdr:to>
      <xdr:col>24</xdr:col>
      <xdr:colOff>25400</xdr:colOff>
      <xdr:row>61</xdr:row>
      <xdr:rowOff>78994</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56116"/>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51071</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78994</xdr:rowOff>
    </xdr:from>
    <xdr:to>
      <xdr:col>24</xdr:col>
      <xdr:colOff>114300</xdr:colOff>
      <xdr:row>61</xdr:row>
      <xdr:rowOff>78994</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55643</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9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140716</xdr:rowOff>
    </xdr:from>
    <xdr:to>
      <xdr:col>24</xdr:col>
      <xdr:colOff>114300</xdr:colOff>
      <xdr:row>52</xdr:row>
      <xdr:rowOff>140716</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5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xdr:rowOff>
    </xdr:from>
    <xdr:to>
      <xdr:col>24</xdr:col>
      <xdr:colOff>25400</xdr:colOff>
      <xdr:row>56</xdr:row>
      <xdr:rowOff>76708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431020"/>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85869</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44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xdr:rowOff>
    </xdr:from>
    <xdr:to>
      <xdr:col>19</xdr:col>
      <xdr:colOff>187325</xdr:colOff>
      <xdr:row>55</xdr:row>
      <xdr:rowOff>147574</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3102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158496</xdr:rowOff>
    </xdr:from>
    <xdr:to>
      <xdr:col>20</xdr:col>
      <xdr:colOff>38100</xdr:colOff>
      <xdr:row>55</xdr:row>
      <xdr:rowOff>88646</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73423</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03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65278</xdr:rowOff>
    </xdr:from>
    <xdr:to>
      <xdr:col>15</xdr:col>
      <xdr:colOff>98425</xdr:colOff>
      <xdr:row>55</xdr:row>
      <xdr:rowOff>147574</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4950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131064</xdr:rowOff>
    </xdr:from>
    <xdr:to>
      <xdr:col>15</xdr:col>
      <xdr:colOff>149225</xdr:colOff>
      <xdr:row>55</xdr:row>
      <xdr:rowOff>61214</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38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71391</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1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19558</xdr:rowOff>
    </xdr:from>
    <xdr:to>
      <xdr:col>11</xdr:col>
      <xdr:colOff>9525</xdr:colOff>
      <xdr:row>55</xdr:row>
      <xdr:rowOff>65278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493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94488</xdr:rowOff>
    </xdr:from>
    <xdr:to>
      <xdr:col>11</xdr:col>
      <xdr:colOff>60325</xdr:colOff>
      <xdr:row>55</xdr:row>
      <xdr:rowOff>24638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35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34815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12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103632</xdr:rowOff>
    </xdr:from>
    <xdr:to>
      <xdr:col>6</xdr:col>
      <xdr:colOff>171450</xdr:colOff>
      <xdr:row>55</xdr:row>
      <xdr:rowOff>33782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36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43959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25908</xdr:rowOff>
    </xdr:from>
    <xdr:to>
      <xdr:col>24</xdr:col>
      <xdr:colOff>76200</xdr:colOff>
      <xdr:row>56</xdr:row>
      <xdr:rowOff>127508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169435</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59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121920</xdr:rowOff>
    </xdr:from>
    <xdr:to>
      <xdr:col>20</xdr:col>
      <xdr:colOff>38100</xdr:colOff>
      <xdr:row>55</xdr:row>
      <xdr:rowOff>52070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62247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96774</xdr:rowOff>
    </xdr:from>
    <xdr:to>
      <xdr:col>15</xdr:col>
      <xdr:colOff>149225</xdr:colOff>
      <xdr:row>56</xdr:row>
      <xdr:rowOff>26924</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11701</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6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14478</xdr:rowOff>
    </xdr:from>
    <xdr:to>
      <xdr:col>11</xdr:col>
      <xdr:colOff>60325</xdr:colOff>
      <xdr:row>55</xdr:row>
      <xdr:rowOff>116078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100855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3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140208</xdr:rowOff>
    </xdr:from>
    <xdr:to>
      <xdr:col>6</xdr:col>
      <xdr:colOff>171450</xdr:colOff>
      <xdr:row>55</xdr:row>
      <xdr:rowOff>70358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55135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8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高齢化の進行により、介護保険特別会計繰出金や後期高齢者医療広域連合負担金が増加した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公債費等の減少に伴う公共下水道事業特別会計繰出金の減等により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依然として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今後要介護リスクが高まる後期高齢者の増加が見込まれることから、介護予防などの健康寿命延伸の取組を推進し、一般会計繰出金の抑制に努める。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62</xdr:row>
      <xdr:rowOff>29028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3028"/>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159657</xdr:rowOff>
    </xdr:from>
    <xdr:to>
      <xdr:col>82</xdr:col>
      <xdr:colOff>107950</xdr:colOff>
      <xdr:row>59</xdr:row>
      <xdr:rowOff>20865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1037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68234</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69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143328</xdr:rowOff>
    </xdr:from>
    <xdr:to>
      <xdr:col>78</xdr:col>
      <xdr:colOff>69850</xdr:colOff>
      <xdr:row>59</xdr:row>
      <xdr:rowOff>20865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0874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110672</xdr:rowOff>
    </xdr:from>
    <xdr:to>
      <xdr:col>73</xdr:col>
      <xdr:colOff>180975</xdr:colOff>
      <xdr:row>58</xdr:row>
      <xdr:rowOff>143328</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054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68035</xdr:rowOff>
    </xdr:from>
    <xdr:to>
      <xdr:col>74</xdr:col>
      <xdr:colOff>31750</xdr:colOff>
      <xdr:row>57</xdr:row>
      <xdr:rowOff>169635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8362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60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78015</xdr:rowOff>
    </xdr:from>
    <xdr:to>
      <xdr:col>69</xdr:col>
      <xdr:colOff>92075</xdr:colOff>
      <xdr:row>58</xdr:row>
      <xdr:rowOff>110672</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0221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10885</xdr:rowOff>
    </xdr:from>
    <xdr:to>
      <xdr:col>69</xdr:col>
      <xdr:colOff>142875</xdr:colOff>
      <xdr:row>58</xdr:row>
      <xdr:rowOff>112485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122662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108857</xdr:rowOff>
    </xdr:from>
    <xdr:to>
      <xdr:col>82</xdr:col>
      <xdr:colOff>158750</xdr:colOff>
      <xdr:row>59</xdr:row>
      <xdr:rowOff>39007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80934</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141515</xdr:rowOff>
    </xdr:from>
    <xdr:to>
      <xdr:col>78</xdr:col>
      <xdr:colOff>120650</xdr:colOff>
      <xdr:row>59</xdr:row>
      <xdr:rowOff>71665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56442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92528</xdr:rowOff>
    </xdr:from>
    <xdr:to>
      <xdr:col>74</xdr:col>
      <xdr:colOff>31750</xdr:colOff>
      <xdr:row>59</xdr:row>
      <xdr:rowOff>22678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7455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59872</xdr:rowOff>
    </xdr:from>
    <xdr:to>
      <xdr:col>69</xdr:col>
      <xdr:colOff>142875</xdr:colOff>
      <xdr:row>58</xdr:row>
      <xdr:rowOff>161472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146249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27215</xdr:rowOff>
    </xdr:from>
    <xdr:to>
      <xdr:col>65</xdr:col>
      <xdr:colOff>53975</xdr:colOff>
      <xdr:row>58</xdr:row>
      <xdr:rowOff>128815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113592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一部事務組合負担金や総合交通対策事業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の増などにより前年度比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ポイント増加したが、類似団体平均を下回っている。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引き続き、事業の選択や単独補助の検証・見直しなどにより効果的な補助事業の実施及び適正な補助の執行に努める。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110672</xdr:rowOff>
    </xdr:from>
    <xdr:to>
      <xdr:col>82</xdr:col>
      <xdr:colOff>107950</xdr:colOff>
      <xdr:row>41</xdr:row>
      <xdr:rowOff>124278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5970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25599</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110672</xdr:rowOff>
    </xdr:from>
    <xdr:to>
      <xdr:col>82</xdr:col>
      <xdr:colOff>196850</xdr:colOff>
      <xdr:row>32</xdr:row>
      <xdr:rowOff>110672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91622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4135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67327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26307</xdr:rowOff>
    </xdr:from>
    <xdr:to>
      <xdr:col>78</xdr:col>
      <xdr:colOff>69850</xdr:colOff>
      <xdr:row>37</xdr:row>
      <xdr:rowOff>69850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369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29936</xdr:rowOff>
    </xdr:from>
    <xdr:to>
      <xdr:col>78</xdr:col>
      <xdr:colOff>120650</xdr:colOff>
      <xdr:row>37</xdr:row>
      <xdr:rowOff>131536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116312</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5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165100</xdr:rowOff>
    </xdr:from>
    <xdr:to>
      <xdr:col>73</xdr:col>
      <xdr:colOff>180975</xdr:colOff>
      <xdr:row>37</xdr:row>
      <xdr:rowOff>26307</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337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40822</xdr:rowOff>
    </xdr:from>
    <xdr:to>
      <xdr:col>74</xdr:col>
      <xdr:colOff>31750</xdr:colOff>
      <xdr:row>37</xdr:row>
      <xdr:rowOff>142422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127199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132443</xdr:rowOff>
    </xdr:from>
    <xdr:to>
      <xdr:col>69</xdr:col>
      <xdr:colOff>92075</xdr:colOff>
      <xdr:row>36</xdr:row>
      <xdr:rowOff>165100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304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136072</xdr:rowOff>
    </xdr:from>
    <xdr:to>
      <xdr:col>69</xdr:col>
      <xdr:colOff>142875</xdr:colOff>
      <xdr:row>37</xdr:row>
      <xdr:rowOff>66222</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50999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70757</xdr:rowOff>
    </xdr:from>
    <xdr:to>
      <xdr:col>65</xdr:col>
      <xdr:colOff>53975</xdr:colOff>
      <xdr:row>37</xdr:row>
      <xdr:rowOff>907</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11084</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40822</xdr:rowOff>
    </xdr:from>
    <xdr:to>
      <xdr:col>82</xdr:col>
      <xdr:colOff>158750</xdr:colOff>
      <xdr:row>37</xdr:row>
      <xdr:rowOff>142422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57349</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146957</xdr:rowOff>
    </xdr:from>
    <xdr:to>
      <xdr:col>74</xdr:col>
      <xdr:colOff>31750</xdr:colOff>
      <xdr:row>37</xdr:row>
      <xdr:rowOff>77107</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87284</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114300</xdr:rowOff>
    </xdr:from>
    <xdr:to>
      <xdr:col>69</xdr:col>
      <xdr:colOff>142875</xdr:colOff>
      <xdr:row>37</xdr:row>
      <xdr:rowOff>44450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81643</xdr:rowOff>
    </xdr:from>
    <xdr:to>
      <xdr:col>65</xdr:col>
      <xdr:colOff>53975</xdr:colOff>
      <xdr:row>37</xdr:row>
      <xdr:rowOff>11793</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168020</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年度から市債発行額の抑制に取り組んできた結果、ここ数年は減少傾向となっており、平成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年度以降は類似団体平均を下回っている。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学校施設整備事業等の大型事業に係る市債の償還が始まるため、公債費が一時的に増加することが見込まれるが、事業計画の平準化などにより市債発行の抑制に努め、可能な限り毎年度の市債発行額を公債費の範囲内とすることを目標とし、プライマリーバランスの黒字化を堅持す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15422</xdr:rowOff>
    </xdr:from>
    <xdr:to>
      <xdr:col>24</xdr:col>
      <xdr:colOff>25400</xdr:colOff>
      <xdr:row>81</xdr:row>
      <xdr:rowOff>58964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531272"/>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31041</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58964</xdr:rowOff>
    </xdr:from>
    <xdr:to>
      <xdr:col>24</xdr:col>
      <xdr:colOff>114300</xdr:colOff>
      <xdr:row>81</xdr:row>
      <xdr:rowOff>58964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101799</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27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15422</xdr:rowOff>
    </xdr:from>
    <xdr:to>
      <xdr:col>24</xdr:col>
      <xdr:colOff>114300</xdr:colOff>
      <xdr:row>73</xdr:row>
      <xdr:rowOff>15422</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53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78014</xdr:rowOff>
    </xdr:from>
    <xdr:to>
      <xdr:col>24</xdr:col>
      <xdr:colOff>25400</xdr:colOff>
      <xdr:row>76</xdr:row>
      <xdr:rowOff>88900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987800" y="131082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45556</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73479</xdr:rowOff>
    </xdr:from>
    <xdr:to>
      <xdr:col>24</xdr:col>
      <xdr:colOff>76200</xdr:colOff>
      <xdr:row>78</xdr:row>
      <xdr:rowOff>3629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88900</xdr:rowOff>
    </xdr:from>
    <xdr:to>
      <xdr:col>19</xdr:col>
      <xdr:colOff>187325</xdr:colOff>
      <xdr:row>76</xdr:row>
      <xdr:rowOff>110671</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3098800" y="131191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73479</xdr:rowOff>
    </xdr:from>
    <xdr:to>
      <xdr:col>20</xdr:col>
      <xdr:colOff>38100</xdr:colOff>
      <xdr:row>78</xdr:row>
      <xdr:rowOff>3629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159856</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36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110671</xdr:rowOff>
    </xdr:from>
    <xdr:to>
      <xdr:col>15</xdr:col>
      <xdr:colOff>98425</xdr:colOff>
      <xdr:row>76</xdr:row>
      <xdr:rowOff>132443</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2209800" y="131408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170741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132443</xdr:rowOff>
    </xdr:from>
    <xdr:to>
      <xdr:col>11</xdr:col>
      <xdr:colOff>9525</xdr:colOff>
      <xdr:row>76</xdr:row>
      <xdr:rowOff>165100</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flipV="1">
          <a:off x="1320800" y="1316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11084</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27214</xdr:rowOff>
    </xdr:from>
    <xdr:to>
      <xdr:col>24</xdr:col>
      <xdr:colOff>76200</xdr:colOff>
      <xdr:row>76</xdr:row>
      <xdr:rowOff>128814</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43742</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290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38100</xdr:rowOff>
    </xdr:from>
    <xdr:to>
      <xdr:col>20</xdr:col>
      <xdr:colOff>38100</xdr:colOff>
      <xdr:row>76</xdr:row>
      <xdr:rowOff>139700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59871</xdr:rowOff>
    </xdr:from>
    <xdr:to>
      <xdr:col>15</xdr:col>
      <xdr:colOff>149225</xdr:colOff>
      <xdr:row>76</xdr:row>
      <xdr:rowOff>161471</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199</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81643</xdr:rowOff>
    </xdr:from>
    <xdr:to>
      <xdr:col>11</xdr:col>
      <xdr:colOff>60325</xdr:colOff>
      <xdr:row>77</xdr:row>
      <xdr:rowOff>11793</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31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21970</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などにより、前年度比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、類似団体平均を上回っている状況が続いている。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今後は、後年度における財政負担などを十分に検討し、事業費の平準化・抑制に努める。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a:extLst>
            <a:ext uri="{FF2B5EF4-FFF2-40B4-BE49-F238E27FC236}">
              <a16:creationId xmlns:a16="http://schemas.microsoft.com/office/drawing/2014/main" id="{00000000-0008-0000-0400-0000B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54610</xdr:rowOff>
    </xdr:from>
    <xdr:to>
      <xdr:col>82</xdr:col>
      <xdr:colOff>107950</xdr:colOff>
      <xdr:row>80</xdr:row>
      <xdr:rowOff>134620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6510000" y="125704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106697</xdr:rowOff>
    </xdr:from>
    <xdr:ext cx="762000" cy="259045"/>
    <xdr:sp macro="" textlink="">
      <xdr:nvSpPr>
        <xdr:cNvPr id="436" name="公債費以外最小値テキスト">
          <a:extLst>
            <a:ext uri="{FF2B5EF4-FFF2-40B4-BE49-F238E27FC236}">
              <a16:creationId xmlns:a16="http://schemas.microsoft.com/office/drawing/2014/main" id="{00000000-0008-0000-0400-0000B4010000}"/>
            </a:ext>
          </a:extLst>
        </xdr:cNvPr>
        <xdr:cNvSpPr txBox="1"/>
      </xdr:nvSpPr>
      <xdr:spPr>
        <a:xfrm>
          <a:off x="16598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134620</xdr:rowOff>
    </xdr:from>
    <xdr:to>
      <xdr:col>82</xdr:col>
      <xdr:colOff>196850</xdr:colOff>
      <xdr:row>80</xdr:row>
      <xdr:rowOff>134620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140987</xdr:rowOff>
    </xdr:from>
    <xdr:ext cx="762000" cy="259045"/>
    <xdr:sp macro="" textlink="">
      <xdr:nvSpPr>
        <xdr:cNvPr id="438" name="公債費以外最大値テキスト">
          <a:extLst>
            <a:ext uri="{FF2B5EF4-FFF2-40B4-BE49-F238E27FC236}">
              <a16:creationId xmlns:a16="http://schemas.microsoft.com/office/drawing/2014/main" id="{00000000-0008-0000-0400-0000B6010000}"/>
            </a:ext>
          </a:extLst>
        </xdr:cNvPr>
        <xdr:cNvSpPr txBox="1"/>
      </xdr:nvSpPr>
      <xdr:spPr>
        <a:xfrm>
          <a:off x="16598900" y="1231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54610</xdr:rowOff>
    </xdr:from>
    <xdr:to>
      <xdr:col>82</xdr:col>
      <xdr:colOff>196850</xdr:colOff>
      <xdr:row>73</xdr:row>
      <xdr:rowOff>54610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2570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39370</xdr:rowOff>
    </xdr:from>
    <xdr:to>
      <xdr:col>82</xdr:col>
      <xdr:colOff>107950</xdr:colOff>
      <xdr:row>76</xdr:row>
      <xdr:rowOff>43180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5671800" y="1289812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104157</xdr:rowOff>
    </xdr:from>
    <xdr:ext cx="762000" cy="259045"/>
    <xdr:sp macro="" textlink="">
      <xdr:nvSpPr>
        <xdr:cNvPr id="441" name="公債費以外平均値テキスト">
          <a:extLst>
            <a:ext uri="{FF2B5EF4-FFF2-40B4-BE49-F238E27FC236}">
              <a16:creationId xmlns:a16="http://schemas.microsoft.com/office/drawing/2014/main" id="{00000000-0008-0000-0400-0000B9010000}"/>
            </a:ext>
          </a:extLst>
        </xdr:cNvPr>
        <xdr:cNvSpPr txBox="1"/>
      </xdr:nvSpPr>
      <xdr:spPr>
        <a:xfrm>
          <a:off x="16598900" y="1279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39370</xdr:rowOff>
    </xdr:from>
    <xdr:to>
      <xdr:col>78</xdr:col>
      <xdr:colOff>69850</xdr:colOff>
      <xdr:row>75</xdr:row>
      <xdr:rowOff>69850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4782800" y="12898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129540</xdr:rowOff>
    </xdr:from>
    <xdr:to>
      <xdr:col>78</xdr:col>
      <xdr:colOff>120650</xdr:colOff>
      <xdr:row>75</xdr:row>
      <xdr:rowOff>59690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5621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69867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1270</xdr:rowOff>
    </xdr:from>
    <xdr:to>
      <xdr:col>73</xdr:col>
      <xdr:colOff>180975</xdr:colOff>
      <xdr:row>75</xdr:row>
      <xdr:rowOff>69850</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a:off x="13893800" y="12860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53340</xdr:rowOff>
    </xdr:from>
    <xdr:to>
      <xdr:col>74</xdr:col>
      <xdr:colOff>31750</xdr:colOff>
      <xdr:row>74</xdr:row>
      <xdr:rowOff>154940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4732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165117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127000</xdr:rowOff>
    </xdr:from>
    <xdr:to>
      <xdr:col>69</xdr:col>
      <xdr:colOff>92075</xdr:colOff>
      <xdr:row>75</xdr:row>
      <xdr:rowOff>1270</xdr:rowOff>
    </xdr:to>
    <xdr:cxnSp macro="">
      <xdr:nvCxnSpPr>
        <xdr:cNvPr id="449" name="直線コネクタ 448">
          <a:extLst>
            <a:ext uri="{FF2B5EF4-FFF2-40B4-BE49-F238E27FC236}">
              <a16:creationId xmlns:a16="http://schemas.microsoft.com/office/drawing/2014/main" id="{00000000-0008-0000-0400-0000C1010000}"/>
            </a:ext>
          </a:extLst>
        </xdr:cNvPr>
        <xdr:cNvCxnSpPr/>
      </xdr:nvCxnSpPr>
      <xdr:spPr>
        <a:xfrm>
          <a:off x="13004800" y="12814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22860</xdr:rowOff>
    </xdr:from>
    <xdr:to>
      <xdr:col>69</xdr:col>
      <xdr:colOff>142875</xdr:colOff>
      <xdr:row>74</xdr:row>
      <xdr:rowOff>124460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3843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134637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2954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119397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163830</xdr:rowOff>
    </xdr:from>
    <xdr:to>
      <xdr:col>82</xdr:col>
      <xdr:colOff>158750</xdr:colOff>
      <xdr:row>76</xdr:row>
      <xdr:rowOff>93980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6459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135907</xdr:rowOff>
    </xdr:from>
    <xdr:ext cx="762000" cy="259045"/>
    <xdr:sp macro="" textlink="">
      <xdr:nvSpPr>
        <xdr:cNvPr id="460" name="公債費以外該当値テキスト">
          <a:extLst>
            <a:ext uri="{FF2B5EF4-FFF2-40B4-BE49-F238E27FC236}">
              <a16:creationId xmlns:a16="http://schemas.microsoft.com/office/drawing/2014/main" id="{00000000-0008-0000-0400-0000CC010000}"/>
            </a:ext>
          </a:extLst>
        </xdr:cNvPr>
        <xdr:cNvSpPr txBox="1"/>
      </xdr:nvSpPr>
      <xdr:spPr>
        <a:xfrm>
          <a:off x="165989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160020</xdr:rowOff>
    </xdr:from>
    <xdr:to>
      <xdr:col>78</xdr:col>
      <xdr:colOff>120650</xdr:colOff>
      <xdr:row>75</xdr:row>
      <xdr:rowOff>90170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5621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74947</xdr:rowOff>
    </xdr:from>
    <xdr:ext cx="7366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5290800" y="12933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19050</xdr:rowOff>
    </xdr:from>
    <xdr:to>
      <xdr:col>74</xdr:col>
      <xdr:colOff>31750</xdr:colOff>
      <xdr:row>75</xdr:row>
      <xdr:rowOff>120650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4732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105427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4401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121920</xdr:rowOff>
    </xdr:from>
    <xdr:to>
      <xdr:col>69</xdr:col>
      <xdr:colOff>142875</xdr:colOff>
      <xdr:row>75</xdr:row>
      <xdr:rowOff>52070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3843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36847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3512800" y="128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76200</xdr:rowOff>
    </xdr:from>
    <xdr:to>
      <xdr:col>65</xdr:col>
      <xdr:colOff>53975</xdr:colOff>
      <xdr:row>75</xdr:row>
      <xdr:rowOff>6350</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162577</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26238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8245E23D-2B69-4D83-8DB5-373B520F2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EADD3EE6-A640-404B-BE82-21FCD23D7235}"/>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E9E04522-9979-4085-9B6D-775660384BEE}"/>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BD1EB18D-E5B7-43E8-8649-8897DBADF30D}"/>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302FB3DE-AEBE-4930-BE09-9D60524459E8}"/>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鹿児島県鹿屋市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6FFAF7B8-F590-4BEF-B54E-6D7967BAB295}"/>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675A93F5-2870-4264-9E65-CD4EBC4A12DB}"/>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85355FE2-D39B-418A-ADD5-740BB3633D14}"/>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979A1B9F-4272-4F81-BA4E-C8CD470A5842}"/>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2B7B1FB5-98CF-48F4-AE72-5681CA7161A4}"/>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AEAA6EEE-206E-4C7A-AE1D-03B01143AA3C}"/>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F5D6313D-8B84-49AE-AE53-C58A03C0EC24}"/>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1C2F9E0-C1E7-40D5-BC44-DAD9F144ED51}"/>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DB47E3C1-1E98-4AC7-A4B4-B88ECB6FE7D6}"/>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29047E30-FEEF-4D2B-BA08-D27517AD35D5}"/>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4088D79B-335F-4F1D-81C9-EE85DB80CC49}"/>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72C8BD06-180A-4EFF-840C-AB2AC6FF6B1B}"/>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FBF5EA4F-F2B9-45DD-8F4D-F535A88DDCA7}"/>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61CACF23-F237-4A65-99F5-2614A5B2B14E}"/>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4A72E946-5C12-4DA1-B447-F909D03005A6}"/>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936A0AFE-1374-4C43-A1A7-FEDD68778C0D}"/>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2C38E186-5C9E-4D89-B651-E5A85FC10A5D}"/>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7ADF4F0C-00B4-46D3-BCD4-51789F7F98D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9BBDE8A1-54F3-4BA7-831B-0F9B0CD07D3B}"/>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712D2C37-8256-4607-99F1-C3890388CF17}"/>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CD43F2FA-C9D8-4FEB-BEDC-9389B8A559A9}"/>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204CF110-FB36-40EB-BBE3-4197B7BF01AE}"/>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437C391E-21EF-4F9B-9A3E-4FDE81FAA3C6}"/>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2187C05-6AB7-49D3-812B-9EB83C74C1F2}"/>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13B520DC-461E-416B-8668-DC605D9EF3BB}"/>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DC21866C-6F9C-49A1-B77D-396217092B58}"/>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FF5D3412-0B98-47D3-A181-A35D25A093B7}"/>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BBC436A4-174B-47A2-AA33-BB4016A2891A}"/>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462E687D-06E1-4F87-A025-C204BE6EF588}"/>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B1812664-B4DC-4170-B21D-E538D408EC2B}"/>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1F756BD5-3D61-4765-A89E-C5A3FB8A7F82}"/>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B63C4AC-DC13-462B-ADAB-AC8CCE880AEE}"/>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AD5420BD-AC44-4E1A-9654-5F0DF18412CC}"/>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D131D9A0-AA7B-410D-B9C7-3C27FCB21BB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E9FDEEB9-C7BE-4DD8-8B32-8A21D1809647}"/>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5BF7A80B-BD2D-4E64-9114-DD6BE0A207DE}"/>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7CC1B5A2-2ABD-49E6-BF29-1AF80EB687AA}"/>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5E65D99E-C775-4DDC-B246-CF06E6D57A71}"/>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90444DB3-0476-42CA-B257-32E903694D78}"/>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6CD533C8-8191-4088-AAAB-8CAE908D6C6C}"/>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2293</xdr:rowOff>
    </xdr:from>
    <xdr:to>
      <xdr:col>29</xdr:col>
      <xdr:colOff>127000</xdr:colOff>
      <xdr:row>19</xdr:row>
      <xdr:rowOff>124235</xdr:rowOff>
    </xdr:to>
    <xdr:cxnSp macro="">
      <xdr:nvCxnSpPr>
        <xdr:cNvPr id="47" name="直線コネクタ 46">
          <a:extLst>
            <a:ext uri="{FF2B5EF4-FFF2-40B4-BE49-F238E27FC236}">
              <a16:creationId xmlns:a16="http://schemas.microsoft.com/office/drawing/2014/main" id="{CC106598-F0A6-47B3-B473-ADD5B485A5D4}"/>
            </a:ext>
          </a:extLst>
        </xdr:cNvPr>
        <xdr:cNvCxnSpPr/>
      </xdr:nvCxnSpPr>
      <xdr:spPr bwMode="auto">
        <a:xfrm flipV="1">
          <a:off x="5651500" y="2107318"/>
          <a:ext cx="0" cy="1322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96312</xdr:rowOff>
    </xdr:from>
    <xdr:ext cx="762000" cy="259045"/>
    <xdr:sp macro="" textlink="">
      <xdr:nvSpPr>
        <xdr:cNvPr id="48" name="人口1人当たり決算額の推移最小値テキスト130">
          <a:extLst>
            <a:ext uri="{FF2B5EF4-FFF2-40B4-BE49-F238E27FC236}">
              <a16:creationId xmlns:a16="http://schemas.microsoft.com/office/drawing/2014/main" id="{9D4AA03A-15C9-4D0C-80FC-99D4B5B399E3}"/>
            </a:ext>
          </a:extLst>
        </xdr:cNvPr>
        <xdr:cNvSpPr txBox="1"/>
      </xdr:nvSpPr>
      <xdr:spPr>
        <a:xfrm>
          <a:off x="5740400" y="340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124235</xdr:rowOff>
    </xdr:from>
    <xdr:to>
      <xdr:col>30</xdr:col>
      <xdr:colOff>25400</xdr:colOff>
      <xdr:row>19</xdr:row>
      <xdr:rowOff>124235</xdr:rowOff>
    </xdr:to>
    <xdr:cxnSp macro="">
      <xdr:nvCxnSpPr>
        <xdr:cNvPr id="49" name="直線コネクタ 48">
          <a:extLst>
            <a:ext uri="{FF2B5EF4-FFF2-40B4-BE49-F238E27FC236}">
              <a16:creationId xmlns:a16="http://schemas.microsoft.com/office/drawing/2014/main" id="{6DD2BDC8-A0CB-486D-84E9-5F3AC2D4D111}"/>
            </a:ext>
          </a:extLst>
        </xdr:cNvPr>
        <xdr:cNvCxnSpPr/>
      </xdr:nvCxnSpPr>
      <xdr:spPr bwMode="auto">
        <a:xfrm>
          <a:off x="5562600" y="34294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88670</xdr:rowOff>
    </xdr:from>
    <xdr:ext cx="762000" cy="259045"/>
    <xdr:sp macro="" textlink="">
      <xdr:nvSpPr>
        <xdr:cNvPr id="50" name="人口1人当たり決算額の推移最大値テキスト130">
          <a:extLst>
            <a:ext uri="{FF2B5EF4-FFF2-40B4-BE49-F238E27FC236}">
              <a16:creationId xmlns:a16="http://schemas.microsoft.com/office/drawing/2014/main" id="{07107465-035B-4C8D-8E2A-6452400DFA94}"/>
            </a:ext>
          </a:extLst>
        </xdr:cNvPr>
        <xdr:cNvSpPr txBox="1"/>
      </xdr:nvSpPr>
      <xdr:spPr>
        <a:xfrm>
          <a:off x="5740400" y="185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2293</xdr:rowOff>
    </xdr:from>
    <xdr:to>
      <xdr:col>30</xdr:col>
      <xdr:colOff>25400</xdr:colOff>
      <xdr:row>12</xdr:row>
      <xdr:rowOff>2293</xdr:rowOff>
    </xdr:to>
    <xdr:cxnSp macro="">
      <xdr:nvCxnSpPr>
        <xdr:cNvPr id="51" name="直線コネクタ 50">
          <a:extLst>
            <a:ext uri="{FF2B5EF4-FFF2-40B4-BE49-F238E27FC236}">
              <a16:creationId xmlns:a16="http://schemas.microsoft.com/office/drawing/2014/main" id="{8756B290-F059-45AA-A61B-ADC0BD0CD722}"/>
            </a:ext>
          </a:extLst>
        </xdr:cNvPr>
        <xdr:cNvCxnSpPr/>
      </xdr:nvCxnSpPr>
      <xdr:spPr bwMode="auto">
        <a:xfrm>
          <a:off x="5562600" y="2107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70775</xdr:rowOff>
    </xdr:from>
    <xdr:to>
      <xdr:col>29</xdr:col>
      <xdr:colOff>127000</xdr:colOff>
      <xdr:row>16</xdr:row>
      <xdr:rowOff>109833</xdr:rowOff>
    </xdr:to>
    <xdr:cxnSp macro="">
      <xdr:nvCxnSpPr>
        <xdr:cNvPr id="52" name="直線コネクタ 51">
          <a:extLst>
            <a:ext uri="{FF2B5EF4-FFF2-40B4-BE49-F238E27FC236}">
              <a16:creationId xmlns:a16="http://schemas.microsoft.com/office/drawing/2014/main" id="{A3A94811-DC50-4AEA-9F05-704EC6488066}"/>
            </a:ext>
          </a:extLst>
        </xdr:cNvPr>
        <xdr:cNvCxnSpPr/>
      </xdr:nvCxnSpPr>
      <xdr:spPr bwMode="auto">
        <a:xfrm flipV="1">
          <a:off x="5003800" y="2861600"/>
          <a:ext cx="647700" cy="39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121215</xdr:rowOff>
    </xdr:from>
    <xdr:ext cx="762000" cy="259045"/>
    <xdr:sp macro="" textlink="">
      <xdr:nvSpPr>
        <xdr:cNvPr id="53" name="人口1人当たり決算額の推移平均値テキスト130">
          <a:extLst>
            <a:ext uri="{FF2B5EF4-FFF2-40B4-BE49-F238E27FC236}">
              <a16:creationId xmlns:a16="http://schemas.microsoft.com/office/drawing/2014/main" id="{761B671F-7C00-42F8-AE04-00A38BA1F82A}"/>
            </a:ext>
          </a:extLst>
        </xdr:cNvPr>
        <xdr:cNvSpPr txBox="1"/>
      </xdr:nvSpPr>
      <xdr:spPr>
        <a:xfrm>
          <a:off x="5740400" y="2569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104688</xdr:rowOff>
    </xdr:from>
    <xdr:to>
      <xdr:col>29</xdr:col>
      <xdr:colOff>177800</xdr:colOff>
      <xdr:row>16</xdr:row>
      <xdr:rowOff>34838</xdr:rowOff>
    </xdr:to>
    <xdr:sp macro="" textlink="">
      <xdr:nvSpPr>
        <xdr:cNvPr id="54" name="フローチャート: 判断 53">
          <a:extLst>
            <a:ext uri="{FF2B5EF4-FFF2-40B4-BE49-F238E27FC236}">
              <a16:creationId xmlns:a16="http://schemas.microsoft.com/office/drawing/2014/main" id="{DBC2023E-FDED-4158-834F-574EAC27E113}"/>
            </a:ext>
          </a:extLst>
        </xdr:cNvPr>
        <xdr:cNvSpPr/>
      </xdr:nvSpPr>
      <xdr:spPr bwMode="auto">
        <a:xfrm>
          <a:off x="5600700" y="27240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107515</xdr:rowOff>
    </xdr:from>
    <xdr:to>
      <xdr:col>26</xdr:col>
      <xdr:colOff>50800</xdr:colOff>
      <xdr:row>16</xdr:row>
      <xdr:rowOff>109833</xdr:rowOff>
    </xdr:to>
    <xdr:cxnSp macro="">
      <xdr:nvCxnSpPr>
        <xdr:cNvPr id="55" name="直線コネクタ 54">
          <a:extLst>
            <a:ext uri="{FF2B5EF4-FFF2-40B4-BE49-F238E27FC236}">
              <a16:creationId xmlns:a16="http://schemas.microsoft.com/office/drawing/2014/main" id="{082C1B39-49FB-4F0D-8978-21DE70378693}"/>
            </a:ext>
          </a:extLst>
        </xdr:cNvPr>
        <xdr:cNvCxnSpPr/>
      </xdr:nvCxnSpPr>
      <xdr:spPr bwMode="auto">
        <a:xfrm>
          <a:off x="4305300" y="2898340"/>
          <a:ext cx="698500" cy="2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156253</xdr:rowOff>
    </xdr:from>
    <xdr:to>
      <xdr:col>26</xdr:col>
      <xdr:colOff>101600</xdr:colOff>
      <xdr:row>16</xdr:row>
      <xdr:rowOff>86403</xdr:rowOff>
    </xdr:to>
    <xdr:sp macro="" textlink="">
      <xdr:nvSpPr>
        <xdr:cNvPr id="56" name="フローチャート: 判断 55">
          <a:extLst>
            <a:ext uri="{FF2B5EF4-FFF2-40B4-BE49-F238E27FC236}">
              <a16:creationId xmlns:a16="http://schemas.microsoft.com/office/drawing/2014/main" id="{F20B13B1-3BD7-460A-A456-13C51622CEA2}"/>
            </a:ext>
          </a:extLst>
        </xdr:cNvPr>
        <xdr:cNvSpPr/>
      </xdr:nvSpPr>
      <xdr:spPr bwMode="auto">
        <a:xfrm>
          <a:off x="49530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96580</xdr:rowOff>
    </xdr:from>
    <xdr:ext cx="736600" cy="259045"/>
    <xdr:sp macro="" textlink="">
      <xdr:nvSpPr>
        <xdr:cNvPr id="57" name="テキスト ボックス 56">
          <a:extLst>
            <a:ext uri="{FF2B5EF4-FFF2-40B4-BE49-F238E27FC236}">
              <a16:creationId xmlns:a16="http://schemas.microsoft.com/office/drawing/2014/main" id="{61E872E6-B076-485F-AB32-ACC3478B25F8}"/>
            </a:ext>
          </a:extLst>
        </xdr:cNvPr>
        <xdr:cNvSpPr txBox="1"/>
      </xdr:nvSpPr>
      <xdr:spPr>
        <a:xfrm>
          <a:off x="4622800" y="25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107515</xdr:rowOff>
    </xdr:from>
    <xdr:to>
      <xdr:col>22</xdr:col>
      <xdr:colOff>114300</xdr:colOff>
      <xdr:row>16</xdr:row>
      <xdr:rowOff>116887</xdr:rowOff>
    </xdr:to>
    <xdr:cxnSp macro="">
      <xdr:nvCxnSpPr>
        <xdr:cNvPr id="58" name="直線コネクタ 57">
          <a:extLst>
            <a:ext uri="{FF2B5EF4-FFF2-40B4-BE49-F238E27FC236}">
              <a16:creationId xmlns:a16="http://schemas.microsoft.com/office/drawing/2014/main" id="{8C21C365-8BEF-44C2-943F-23D4522FF082}"/>
            </a:ext>
          </a:extLst>
        </xdr:cNvPr>
        <xdr:cNvCxnSpPr/>
      </xdr:nvCxnSpPr>
      <xdr:spPr bwMode="auto">
        <a:xfrm flipV="1">
          <a:off x="3606800" y="2898340"/>
          <a:ext cx="698500" cy="9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16089</xdr:rowOff>
    </xdr:from>
    <xdr:to>
      <xdr:col>22</xdr:col>
      <xdr:colOff>165100</xdr:colOff>
      <xdr:row>16</xdr:row>
      <xdr:rowOff>117689</xdr:rowOff>
    </xdr:to>
    <xdr:sp macro="" textlink="">
      <xdr:nvSpPr>
        <xdr:cNvPr id="59" name="フローチャート: 判断 58">
          <a:extLst>
            <a:ext uri="{FF2B5EF4-FFF2-40B4-BE49-F238E27FC236}">
              <a16:creationId xmlns:a16="http://schemas.microsoft.com/office/drawing/2014/main" id="{D08C62B5-4BE2-4BA6-A879-C29BB0F6F2B0}"/>
            </a:ext>
          </a:extLst>
        </xdr:cNvPr>
        <xdr:cNvSpPr/>
      </xdr:nvSpPr>
      <xdr:spPr bwMode="auto">
        <a:xfrm>
          <a:off x="42545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127866</xdr:rowOff>
    </xdr:from>
    <xdr:ext cx="762000" cy="259045"/>
    <xdr:sp macro="" textlink="">
      <xdr:nvSpPr>
        <xdr:cNvPr id="60" name="テキスト ボックス 59">
          <a:extLst>
            <a:ext uri="{FF2B5EF4-FFF2-40B4-BE49-F238E27FC236}">
              <a16:creationId xmlns:a16="http://schemas.microsoft.com/office/drawing/2014/main" id="{10436EDA-FECC-4D30-8641-F486D2F0A278}"/>
            </a:ext>
          </a:extLst>
        </xdr:cNvPr>
        <xdr:cNvSpPr txBox="1"/>
      </xdr:nvSpPr>
      <xdr:spPr>
        <a:xfrm>
          <a:off x="3924300" y="257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64113</xdr:rowOff>
    </xdr:from>
    <xdr:to>
      <xdr:col>18</xdr:col>
      <xdr:colOff>177800</xdr:colOff>
      <xdr:row>16</xdr:row>
      <xdr:rowOff>116887</xdr:rowOff>
    </xdr:to>
    <xdr:cxnSp macro="">
      <xdr:nvCxnSpPr>
        <xdr:cNvPr id="61" name="直線コネクタ 60">
          <a:extLst>
            <a:ext uri="{FF2B5EF4-FFF2-40B4-BE49-F238E27FC236}">
              <a16:creationId xmlns:a16="http://schemas.microsoft.com/office/drawing/2014/main" id="{BE8EDBDE-286B-4671-B104-FE798524894B}"/>
            </a:ext>
          </a:extLst>
        </xdr:cNvPr>
        <xdr:cNvCxnSpPr/>
      </xdr:nvCxnSpPr>
      <xdr:spPr bwMode="auto">
        <a:xfrm>
          <a:off x="2908300" y="2854938"/>
          <a:ext cx="698500" cy="52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40517</xdr:rowOff>
    </xdr:from>
    <xdr:to>
      <xdr:col>19</xdr:col>
      <xdr:colOff>38100</xdr:colOff>
      <xdr:row>16</xdr:row>
      <xdr:rowOff>142117</xdr:rowOff>
    </xdr:to>
    <xdr:sp macro="" textlink="">
      <xdr:nvSpPr>
        <xdr:cNvPr id="62" name="フローチャート: 判断 61">
          <a:extLst>
            <a:ext uri="{FF2B5EF4-FFF2-40B4-BE49-F238E27FC236}">
              <a16:creationId xmlns:a16="http://schemas.microsoft.com/office/drawing/2014/main" id="{6303B2A7-F52B-4FB8-AE00-19CB98AF92C6}"/>
            </a:ext>
          </a:extLst>
        </xdr:cNvPr>
        <xdr:cNvSpPr/>
      </xdr:nvSpPr>
      <xdr:spPr bwMode="auto">
        <a:xfrm>
          <a:off x="35560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152294</xdr:rowOff>
    </xdr:from>
    <xdr:ext cx="762000" cy="259045"/>
    <xdr:sp macro="" textlink="">
      <xdr:nvSpPr>
        <xdr:cNvPr id="63" name="テキスト ボックス 62">
          <a:extLst>
            <a:ext uri="{FF2B5EF4-FFF2-40B4-BE49-F238E27FC236}">
              <a16:creationId xmlns:a16="http://schemas.microsoft.com/office/drawing/2014/main" id="{C09E1938-998C-4444-88E5-868BBB007789}"/>
            </a:ext>
          </a:extLst>
        </xdr:cNvPr>
        <xdr:cNvSpPr txBox="1"/>
      </xdr:nvSpPr>
      <xdr:spPr>
        <a:xfrm>
          <a:off x="3225800" y="260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38492</xdr:rowOff>
    </xdr:from>
    <xdr:to>
      <xdr:col>15</xdr:col>
      <xdr:colOff>101600</xdr:colOff>
      <xdr:row>17</xdr:row>
      <xdr:rowOff>140092</xdr:rowOff>
    </xdr:to>
    <xdr:sp macro="" textlink="">
      <xdr:nvSpPr>
        <xdr:cNvPr id="64" name="フローチャート: 判断 63">
          <a:extLst>
            <a:ext uri="{FF2B5EF4-FFF2-40B4-BE49-F238E27FC236}">
              <a16:creationId xmlns:a16="http://schemas.microsoft.com/office/drawing/2014/main" id="{7A0C557A-96F5-4BE9-AF2E-F9B8DB0B5E8F}"/>
            </a:ext>
          </a:extLst>
        </xdr:cNvPr>
        <xdr:cNvSpPr/>
      </xdr:nvSpPr>
      <xdr:spPr bwMode="auto">
        <a:xfrm>
          <a:off x="28575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124869</xdr:rowOff>
    </xdr:from>
    <xdr:ext cx="762000" cy="259045"/>
    <xdr:sp macro="" textlink="">
      <xdr:nvSpPr>
        <xdr:cNvPr id="65" name="テキスト ボックス 64">
          <a:extLst>
            <a:ext uri="{FF2B5EF4-FFF2-40B4-BE49-F238E27FC236}">
              <a16:creationId xmlns:a16="http://schemas.microsoft.com/office/drawing/2014/main" id="{E52E61D8-3222-46AB-A224-2C84B212E315}"/>
            </a:ext>
          </a:extLst>
        </xdr:cNvPr>
        <xdr:cNvSpPr txBox="1"/>
      </xdr:nvSpPr>
      <xdr:spPr>
        <a:xfrm>
          <a:off x="2527300" y="30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2B8D4986-1B54-462F-9AAD-9D086746B552}"/>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3C635CE3-0AC5-4B88-9612-A8E568F5EE0B}"/>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C8319710-87B1-4A79-AD88-1380732C37DD}"/>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C6387DC0-E769-4BF3-866D-1FEDE8EC0C93}"/>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6E6406F9-A629-4421-8D39-A72771B1E0EB}"/>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19975</xdr:rowOff>
    </xdr:from>
    <xdr:to>
      <xdr:col>29</xdr:col>
      <xdr:colOff>177800</xdr:colOff>
      <xdr:row>16</xdr:row>
      <xdr:rowOff>121575</xdr:rowOff>
    </xdr:to>
    <xdr:sp macro="" textlink="">
      <xdr:nvSpPr>
        <xdr:cNvPr id="71" name="楕円 70">
          <a:extLst>
            <a:ext uri="{FF2B5EF4-FFF2-40B4-BE49-F238E27FC236}">
              <a16:creationId xmlns:a16="http://schemas.microsoft.com/office/drawing/2014/main" id="{8FB67F8E-98FF-4670-9F36-7B532AAF9FBD}"/>
            </a:ext>
          </a:extLst>
        </xdr:cNvPr>
        <xdr:cNvSpPr/>
      </xdr:nvSpPr>
      <xdr:spPr bwMode="auto">
        <a:xfrm>
          <a:off x="5600700" y="2810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163502</xdr:rowOff>
    </xdr:from>
    <xdr:ext cx="762000" cy="259045"/>
    <xdr:sp macro="" textlink="">
      <xdr:nvSpPr>
        <xdr:cNvPr id="72" name="人口1人当たり決算額の推移該当値テキスト130">
          <a:extLst>
            <a:ext uri="{FF2B5EF4-FFF2-40B4-BE49-F238E27FC236}">
              <a16:creationId xmlns:a16="http://schemas.microsoft.com/office/drawing/2014/main" id="{B394551E-6D93-405C-B788-615E526198AC}"/>
            </a:ext>
          </a:extLst>
        </xdr:cNvPr>
        <xdr:cNvSpPr txBox="1"/>
      </xdr:nvSpPr>
      <xdr:spPr>
        <a:xfrm>
          <a:off x="5740400" y="27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59033</xdr:rowOff>
    </xdr:from>
    <xdr:to>
      <xdr:col>26</xdr:col>
      <xdr:colOff>101600</xdr:colOff>
      <xdr:row>16</xdr:row>
      <xdr:rowOff>160633</xdr:rowOff>
    </xdr:to>
    <xdr:sp macro="" textlink="">
      <xdr:nvSpPr>
        <xdr:cNvPr id="73" name="楕円 72">
          <a:extLst>
            <a:ext uri="{FF2B5EF4-FFF2-40B4-BE49-F238E27FC236}">
              <a16:creationId xmlns:a16="http://schemas.microsoft.com/office/drawing/2014/main" id="{AC7EF6BA-E848-46F2-AF0B-1DFB9929C93A}"/>
            </a:ext>
          </a:extLst>
        </xdr:cNvPr>
        <xdr:cNvSpPr/>
      </xdr:nvSpPr>
      <xdr:spPr bwMode="auto">
        <a:xfrm>
          <a:off x="4953000" y="2849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145410</xdr:rowOff>
    </xdr:from>
    <xdr:ext cx="736600" cy="259045"/>
    <xdr:sp macro="" textlink="">
      <xdr:nvSpPr>
        <xdr:cNvPr id="74" name="テキスト ボックス 73">
          <a:extLst>
            <a:ext uri="{FF2B5EF4-FFF2-40B4-BE49-F238E27FC236}">
              <a16:creationId xmlns:a16="http://schemas.microsoft.com/office/drawing/2014/main" id="{1AF8E1BE-5C56-4281-8503-53D3FFC27985}"/>
            </a:ext>
          </a:extLst>
        </xdr:cNvPr>
        <xdr:cNvSpPr txBox="1"/>
      </xdr:nvSpPr>
      <xdr:spPr>
        <a:xfrm>
          <a:off x="4622800" y="2936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56715</xdr:rowOff>
    </xdr:from>
    <xdr:to>
      <xdr:col>22</xdr:col>
      <xdr:colOff>165100</xdr:colOff>
      <xdr:row>16</xdr:row>
      <xdr:rowOff>158315</xdr:rowOff>
    </xdr:to>
    <xdr:sp macro="" textlink="">
      <xdr:nvSpPr>
        <xdr:cNvPr id="75" name="楕円 74">
          <a:extLst>
            <a:ext uri="{FF2B5EF4-FFF2-40B4-BE49-F238E27FC236}">
              <a16:creationId xmlns:a16="http://schemas.microsoft.com/office/drawing/2014/main" id="{1BFB6B38-64F8-46E2-987D-795A9244E152}"/>
            </a:ext>
          </a:extLst>
        </xdr:cNvPr>
        <xdr:cNvSpPr/>
      </xdr:nvSpPr>
      <xdr:spPr bwMode="auto">
        <a:xfrm>
          <a:off x="4254500" y="2847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143092</xdr:rowOff>
    </xdr:from>
    <xdr:ext cx="762000" cy="259045"/>
    <xdr:sp macro="" textlink="">
      <xdr:nvSpPr>
        <xdr:cNvPr id="76" name="テキスト ボックス 75">
          <a:extLst>
            <a:ext uri="{FF2B5EF4-FFF2-40B4-BE49-F238E27FC236}">
              <a16:creationId xmlns:a16="http://schemas.microsoft.com/office/drawing/2014/main" id="{471021F5-9D31-4308-A7A6-767F03B5FE34}"/>
            </a:ext>
          </a:extLst>
        </xdr:cNvPr>
        <xdr:cNvSpPr txBox="1"/>
      </xdr:nvSpPr>
      <xdr:spPr>
        <a:xfrm>
          <a:off x="3924300" y="293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66087</xdr:rowOff>
    </xdr:from>
    <xdr:to>
      <xdr:col>19</xdr:col>
      <xdr:colOff>38100</xdr:colOff>
      <xdr:row>16</xdr:row>
      <xdr:rowOff>167687</xdr:rowOff>
    </xdr:to>
    <xdr:sp macro="" textlink="">
      <xdr:nvSpPr>
        <xdr:cNvPr id="77" name="楕円 76">
          <a:extLst>
            <a:ext uri="{FF2B5EF4-FFF2-40B4-BE49-F238E27FC236}">
              <a16:creationId xmlns:a16="http://schemas.microsoft.com/office/drawing/2014/main" id="{463E90BF-0830-48DE-8D60-BFD119F37FF9}"/>
            </a:ext>
          </a:extLst>
        </xdr:cNvPr>
        <xdr:cNvSpPr/>
      </xdr:nvSpPr>
      <xdr:spPr bwMode="auto">
        <a:xfrm>
          <a:off x="3556000" y="2856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152464</xdr:rowOff>
    </xdr:from>
    <xdr:ext cx="762000" cy="259045"/>
    <xdr:sp macro="" textlink="">
      <xdr:nvSpPr>
        <xdr:cNvPr id="78" name="テキスト ボックス 77">
          <a:extLst>
            <a:ext uri="{FF2B5EF4-FFF2-40B4-BE49-F238E27FC236}">
              <a16:creationId xmlns:a16="http://schemas.microsoft.com/office/drawing/2014/main" id="{FEDEF3E2-ECD5-4021-ACB0-EEA483B14620}"/>
            </a:ext>
          </a:extLst>
        </xdr:cNvPr>
        <xdr:cNvSpPr txBox="1"/>
      </xdr:nvSpPr>
      <xdr:spPr>
        <a:xfrm>
          <a:off x="3225800" y="294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13313</xdr:rowOff>
    </xdr:from>
    <xdr:to>
      <xdr:col>15</xdr:col>
      <xdr:colOff>101600</xdr:colOff>
      <xdr:row>16</xdr:row>
      <xdr:rowOff>114913</xdr:rowOff>
    </xdr:to>
    <xdr:sp macro="" textlink="">
      <xdr:nvSpPr>
        <xdr:cNvPr id="79" name="楕円 78">
          <a:extLst>
            <a:ext uri="{FF2B5EF4-FFF2-40B4-BE49-F238E27FC236}">
              <a16:creationId xmlns:a16="http://schemas.microsoft.com/office/drawing/2014/main" id="{47A47482-9CBE-44DF-89F9-67255F277EC6}"/>
            </a:ext>
          </a:extLst>
        </xdr:cNvPr>
        <xdr:cNvSpPr/>
      </xdr:nvSpPr>
      <xdr:spPr bwMode="auto">
        <a:xfrm>
          <a:off x="2857500" y="2804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125090</xdr:rowOff>
    </xdr:from>
    <xdr:ext cx="762000" cy="259045"/>
    <xdr:sp macro="" textlink="">
      <xdr:nvSpPr>
        <xdr:cNvPr id="80" name="テキスト ボックス 79">
          <a:extLst>
            <a:ext uri="{FF2B5EF4-FFF2-40B4-BE49-F238E27FC236}">
              <a16:creationId xmlns:a16="http://schemas.microsoft.com/office/drawing/2014/main" id="{8884793F-7388-4064-B48A-5242C00F5184}"/>
            </a:ext>
          </a:extLst>
        </xdr:cNvPr>
        <xdr:cNvSpPr txBox="1"/>
      </xdr:nvSpPr>
      <xdr:spPr>
        <a:xfrm>
          <a:off x="2527300" y="25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B4E90B5F-946E-456D-BFB2-AF7B8DF61577}"/>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E25815BE-A63F-41E0-B2BC-DC0CC7F3FA2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6A3B48A7-E725-4C91-88F3-DC03FC4FFE28}"/>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D8C12423-CD1E-443F-880E-ED63C848E84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2A449487-1715-4607-BF36-B3D4434ABC5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C56992C2-3A46-4156-A0E6-2E77C799B948}"/>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ADD2A745-E966-40EA-9B59-A253298638C2}"/>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424528D0-3AFF-4FBE-8869-BA3FFD3E7D41}"/>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879C90FD-DE1C-4651-9AAE-5915A81D7534}"/>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62096A72-AE48-479B-91A8-C9AF646129DF}"/>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80F87519-3B19-4FFA-8450-0750815697A5}"/>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1E977ECF-3388-4F0F-94AE-5E1A835ECD97}"/>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257BA998-05F9-4770-A00F-653DDBC88012}"/>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779929F7-4E9F-45E9-98E3-0C9B545D0975}"/>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D90DE7B8-B9A7-4DEE-8F1B-F7219EAA838C}"/>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5906AC56-EF2B-4F0C-8C82-7380EBAC9683}"/>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640E2661-5F39-4BEA-9C1D-A631C99E6714}"/>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C1EAF693-E091-40A7-B8D8-26F5952A11A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850ABC77-3EB5-4B47-9AE7-1FC5D87137DF}"/>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CBB44E6F-2001-4295-8090-28F5510AD1E2}"/>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982976CA-11D9-4536-98F3-57F2D72F206D}"/>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45F313FE-E74C-48AC-ABDA-F9AD9EC2AA34}"/>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59645CF7-6F31-4312-9A11-B141ADC07B07}"/>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FFEE09F7-056F-4765-B5E6-95D9A11570BB}"/>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5DC964DA-9FEC-421B-8247-F6FB726AFC8A}"/>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4B6DC58C-23F7-448B-A246-85D1CE891CE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FD65F740-D469-4D86-9662-F16C7CB72594}"/>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E2D492C7-4A3F-4829-89C3-72DD4827D97A}"/>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191389</xdr:rowOff>
    </xdr:from>
    <xdr:to>
      <xdr:col>29</xdr:col>
      <xdr:colOff>127000</xdr:colOff>
      <xdr:row>39</xdr:row>
      <xdr:rowOff>7062</xdr:rowOff>
    </xdr:to>
    <xdr:cxnSp macro="">
      <xdr:nvCxnSpPr>
        <xdr:cNvPr id="109" name="直線コネクタ 108">
          <a:extLst>
            <a:ext uri="{FF2B5EF4-FFF2-40B4-BE49-F238E27FC236}">
              <a16:creationId xmlns:a16="http://schemas.microsoft.com/office/drawing/2014/main" id="{5A3FB781-0058-400C-9027-33C0F8DC7956}"/>
            </a:ext>
          </a:extLst>
        </xdr:cNvPr>
        <xdr:cNvCxnSpPr/>
      </xdr:nvCxnSpPr>
      <xdr:spPr bwMode="auto">
        <a:xfrm flipV="1">
          <a:off x="5651500" y="6115939"/>
          <a:ext cx="0" cy="15301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150589</xdr:rowOff>
    </xdr:from>
    <xdr:ext cx="762000" cy="259045"/>
    <xdr:sp macro="" textlink="">
      <xdr:nvSpPr>
        <xdr:cNvPr id="110" name="人口1人当たり決算額の推移最小値テキスト445">
          <a:extLst>
            <a:ext uri="{FF2B5EF4-FFF2-40B4-BE49-F238E27FC236}">
              <a16:creationId xmlns:a16="http://schemas.microsoft.com/office/drawing/2014/main" id="{D6F0CD8B-B881-415C-9128-B03C0F6E2CDB}"/>
            </a:ext>
          </a:extLst>
        </xdr:cNvPr>
        <xdr:cNvSpPr txBox="1"/>
      </xdr:nvSpPr>
      <xdr:spPr>
        <a:xfrm>
          <a:off x="5740400" y="761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7062</xdr:rowOff>
    </xdr:from>
    <xdr:to>
      <xdr:col>30</xdr:col>
      <xdr:colOff>25400</xdr:colOff>
      <xdr:row>39</xdr:row>
      <xdr:rowOff>7062</xdr:rowOff>
    </xdr:to>
    <xdr:cxnSp macro="">
      <xdr:nvCxnSpPr>
        <xdr:cNvPr id="111" name="直線コネクタ 110">
          <a:extLst>
            <a:ext uri="{FF2B5EF4-FFF2-40B4-BE49-F238E27FC236}">
              <a16:creationId xmlns:a16="http://schemas.microsoft.com/office/drawing/2014/main" id="{2A5AF05F-DFE5-4FF2-BEA3-A78FD0F24DBF}"/>
            </a:ext>
          </a:extLst>
        </xdr:cNvPr>
        <xdr:cNvCxnSpPr/>
      </xdr:nvCxnSpPr>
      <xdr:spPr bwMode="auto">
        <a:xfrm>
          <a:off x="5562600" y="7646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106316</xdr:rowOff>
    </xdr:from>
    <xdr:ext cx="762000" cy="259045"/>
    <xdr:sp macro="" textlink="">
      <xdr:nvSpPr>
        <xdr:cNvPr id="112" name="人口1人当たり決算額の推移最大値テキスト445">
          <a:extLst>
            <a:ext uri="{FF2B5EF4-FFF2-40B4-BE49-F238E27FC236}">
              <a16:creationId xmlns:a16="http://schemas.microsoft.com/office/drawing/2014/main" id="{3FC1A5EF-134E-4936-B00F-F8C1641864EB}"/>
            </a:ext>
          </a:extLst>
        </xdr:cNvPr>
        <xdr:cNvSpPr txBox="1"/>
      </xdr:nvSpPr>
      <xdr:spPr>
        <a:xfrm>
          <a:off x="5740400" y="585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191389</xdr:rowOff>
    </xdr:from>
    <xdr:to>
      <xdr:col>30</xdr:col>
      <xdr:colOff>25400</xdr:colOff>
      <xdr:row>33</xdr:row>
      <xdr:rowOff>191389</xdr:rowOff>
    </xdr:to>
    <xdr:cxnSp macro="">
      <xdr:nvCxnSpPr>
        <xdr:cNvPr id="113" name="直線コネクタ 112">
          <a:extLst>
            <a:ext uri="{FF2B5EF4-FFF2-40B4-BE49-F238E27FC236}">
              <a16:creationId xmlns:a16="http://schemas.microsoft.com/office/drawing/2014/main" id="{88AC8680-F56E-48B3-BA24-028473128F08}"/>
            </a:ext>
          </a:extLst>
        </xdr:cNvPr>
        <xdr:cNvCxnSpPr/>
      </xdr:nvCxnSpPr>
      <xdr:spPr bwMode="auto">
        <a:xfrm>
          <a:off x="5562600" y="6115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70459</xdr:rowOff>
    </xdr:from>
    <xdr:to>
      <xdr:col>29</xdr:col>
      <xdr:colOff>127000</xdr:colOff>
      <xdr:row>36</xdr:row>
      <xdr:rowOff>105740</xdr:rowOff>
    </xdr:to>
    <xdr:cxnSp macro="">
      <xdr:nvCxnSpPr>
        <xdr:cNvPr id="114" name="直線コネクタ 113">
          <a:extLst>
            <a:ext uri="{FF2B5EF4-FFF2-40B4-BE49-F238E27FC236}">
              <a16:creationId xmlns:a16="http://schemas.microsoft.com/office/drawing/2014/main" id="{597F1F0A-FA59-4E5A-A27D-B46020D5C3AF}"/>
            </a:ext>
          </a:extLst>
        </xdr:cNvPr>
        <xdr:cNvCxnSpPr/>
      </xdr:nvCxnSpPr>
      <xdr:spPr bwMode="auto">
        <a:xfrm>
          <a:off x="5003800" y="7023709"/>
          <a:ext cx="647700" cy="35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129150</xdr:rowOff>
    </xdr:from>
    <xdr:ext cx="762000" cy="259045"/>
    <xdr:sp macro="" textlink="">
      <xdr:nvSpPr>
        <xdr:cNvPr id="115" name="人口1人当たり決算額の推移平均値テキスト445">
          <a:extLst>
            <a:ext uri="{FF2B5EF4-FFF2-40B4-BE49-F238E27FC236}">
              <a16:creationId xmlns:a16="http://schemas.microsoft.com/office/drawing/2014/main" id="{360F92BE-5756-4F03-8881-7F81185B3319}"/>
            </a:ext>
          </a:extLst>
        </xdr:cNvPr>
        <xdr:cNvSpPr txBox="1"/>
      </xdr:nvSpPr>
      <xdr:spPr>
        <a:xfrm>
          <a:off x="5740400" y="6739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284073</xdr:rowOff>
    </xdr:from>
    <xdr:to>
      <xdr:col>29</xdr:col>
      <xdr:colOff>177800</xdr:colOff>
      <xdr:row>36</xdr:row>
      <xdr:rowOff>42773</xdr:rowOff>
    </xdr:to>
    <xdr:sp macro="" textlink="">
      <xdr:nvSpPr>
        <xdr:cNvPr id="116" name="フローチャート: 判断 115">
          <a:extLst>
            <a:ext uri="{FF2B5EF4-FFF2-40B4-BE49-F238E27FC236}">
              <a16:creationId xmlns:a16="http://schemas.microsoft.com/office/drawing/2014/main" id="{0FFA94E7-621B-4200-AA9A-2FA62DEE6525}"/>
            </a:ext>
          </a:extLst>
        </xdr:cNvPr>
        <xdr:cNvSpPr/>
      </xdr:nvSpPr>
      <xdr:spPr bwMode="auto">
        <a:xfrm>
          <a:off x="5600700" y="6894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53848</xdr:rowOff>
    </xdr:from>
    <xdr:to>
      <xdr:col>26</xdr:col>
      <xdr:colOff>50800</xdr:colOff>
      <xdr:row>36</xdr:row>
      <xdr:rowOff>70459</xdr:rowOff>
    </xdr:to>
    <xdr:cxnSp macro="">
      <xdr:nvCxnSpPr>
        <xdr:cNvPr id="117" name="直線コネクタ 116">
          <a:extLst>
            <a:ext uri="{FF2B5EF4-FFF2-40B4-BE49-F238E27FC236}">
              <a16:creationId xmlns:a16="http://schemas.microsoft.com/office/drawing/2014/main" id="{772A7E30-49A5-4182-A3E6-4D492D760F54}"/>
            </a:ext>
          </a:extLst>
        </xdr:cNvPr>
        <xdr:cNvCxnSpPr/>
      </xdr:nvCxnSpPr>
      <xdr:spPr bwMode="auto">
        <a:xfrm>
          <a:off x="4305300" y="7007098"/>
          <a:ext cx="698500" cy="16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286207</xdr:rowOff>
    </xdr:from>
    <xdr:to>
      <xdr:col>26</xdr:col>
      <xdr:colOff>101600</xdr:colOff>
      <xdr:row>36</xdr:row>
      <xdr:rowOff>44907</xdr:rowOff>
    </xdr:to>
    <xdr:sp macro="" textlink="">
      <xdr:nvSpPr>
        <xdr:cNvPr id="118" name="フローチャート: 判断 117">
          <a:extLst>
            <a:ext uri="{FF2B5EF4-FFF2-40B4-BE49-F238E27FC236}">
              <a16:creationId xmlns:a16="http://schemas.microsoft.com/office/drawing/2014/main" id="{24FC47B1-AF56-4E1C-8781-46CD3585F25A}"/>
            </a:ext>
          </a:extLst>
        </xdr:cNvPr>
        <xdr:cNvSpPr/>
      </xdr:nvSpPr>
      <xdr:spPr bwMode="auto">
        <a:xfrm>
          <a:off x="4953000" y="6896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55084</xdr:rowOff>
    </xdr:from>
    <xdr:ext cx="736600" cy="259045"/>
    <xdr:sp macro="" textlink="">
      <xdr:nvSpPr>
        <xdr:cNvPr id="119" name="テキスト ボックス 118">
          <a:extLst>
            <a:ext uri="{FF2B5EF4-FFF2-40B4-BE49-F238E27FC236}">
              <a16:creationId xmlns:a16="http://schemas.microsoft.com/office/drawing/2014/main" id="{822395F9-F878-4B79-9108-525AB86B7067}"/>
            </a:ext>
          </a:extLst>
        </xdr:cNvPr>
        <xdr:cNvSpPr txBox="1"/>
      </xdr:nvSpPr>
      <xdr:spPr>
        <a:xfrm>
          <a:off x="4622800" y="666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29997</xdr:rowOff>
    </xdr:from>
    <xdr:to>
      <xdr:col>22</xdr:col>
      <xdr:colOff>114300</xdr:colOff>
      <xdr:row>36</xdr:row>
      <xdr:rowOff>53848</xdr:rowOff>
    </xdr:to>
    <xdr:cxnSp macro="">
      <xdr:nvCxnSpPr>
        <xdr:cNvPr id="120" name="直線コネクタ 119">
          <a:extLst>
            <a:ext uri="{FF2B5EF4-FFF2-40B4-BE49-F238E27FC236}">
              <a16:creationId xmlns:a16="http://schemas.microsoft.com/office/drawing/2014/main" id="{A7E2CED7-653D-47F1-812D-1EE1E31CECF2}"/>
            </a:ext>
          </a:extLst>
        </xdr:cNvPr>
        <xdr:cNvCxnSpPr/>
      </xdr:nvCxnSpPr>
      <xdr:spPr bwMode="auto">
        <a:xfrm>
          <a:off x="3606800" y="6983247"/>
          <a:ext cx="698500" cy="23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263881</xdr:rowOff>
    </xdr:from>
    <xdr:to>
      <xdr:col>22</xdr:col>
      <xdr:colOff>165100</xdr:colOff>
      <xdr:row>36</xdr:row>
      <xdr:rowOff>22581</xdr:rowOff>
    </xdr:to>
    <xdr:sp macro="" textlink="">
      <xdr:nvSpPr>
        <xdr:cNvPr id="121" name="フローチャート: 判断 120">
          <a:extLst>
            <a:ext uri="{FF2B5EF4-FFF2-40B4-BE49-F238E27FC236}">
              <a16:creationId xmlns:a16="http://schemas.microsoft.com/office/drawing/2014/main" id="{71FA1C07-5E25-4CDB-A6BD-9E0DF9544AB4}"/>
            </a:ext>
          </a:extLst>
        </xdr:cNvPr>
        <xdr:cNvSpPr/>
      </xdr:nvSpPr>
      <xdr:spPr bwMode="auto">
        <a:xfrm>
          <a:off x="4254500" y="6874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32758</xdr:rowOff>
    </xdr:from>
    <xdr:ext cx="762000" cy="259045"/>
    <xdr:sp macro="" textlink="">
      <xdr:nvSpPr>
        <xdr:cNvPr id="122" name="テキスト ボックス 121">
          <a:extLst>
            <a:ext uri="{FF2B5EF4-FFF2-40B4-BE49-F238E27FC236}">
              <a16:creationId xmlns:a16="http://schemas.microsoft.com/office/drawing/2014/main" id="{61BB8F87-F9FE-452C-A275-D28EA0F654CD}"/>
            </a:ext>
          </a:extLst>
        </xdr:cNvPr>
        <xdr:cNvSpPr txBox="1"/>
      </xdr:nvSpPr>
      <xdr:spPr>
        <a:xfrm>
          <a:off x="3924300" y="664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264808</xdr:rowOff>
    </xdr:from>
    <xdr:to>
      <xdr:col>18</xdr:col>
      <xdr:colOff>177800</xdr:colOff>
      <xdr:row>36</xdr:row>
      <xdr:rowOff>29997</xdr:rowOff>
    </xdr:to>
    <xdr:cxnSp macro="">
      <xdr:nvCxnSpPr>
        <xdr:cNvPr id="123" name="直線コネクタ 122">
          <a:extLst>
            <a:ext uri="{FF2B5EF4-FFF2-40B4-BE49-F238E27FC236}">
              <a16:creationId xmlns:a16="http://schemas.microsoft.com/office/drawing/2014/main" id="{7C5357B1-E228-47B6-8632-17BE5936E69C}"/>
            </a:ext>
          </a:extLst>
        </xdr:cNvPr>
        <xdr:cNvCxnSpPr/>
      </xdr:nvCxnSpPr>
      <xdr:spPr bwMode="auto">
        <a:xfrm>
          <a:off x="2908300" y="6875158"/>
          <a:ext cx="698500" cy="108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234696</xdr:rowOff>
    </xdr:from>
    <xdr:to>
      <xdr:col>19</xdr:col>
      <xdr:colOff>38100</xdr:colOff>
      <xdr:row>35</xdr:row>
      <xdr:rowOff>336296</xdr:rowOff>
    </xdr:to>
    <xdr:sp macro="" textlink="">
      <xdr:nvSpPr>
        <xdr:cNvPr id="124" name="フローチャート: 判断 123">
          <a:extLst>
            <a:ext uri="{FF2B5EF4-FFF2-40B4-BE49-F238E27FC236}">
              <a16:creationId xmlns:a16="http://schemas.microsoft.com/office/drawing/2014/main" id="{4D2F14D5-DAB2-473A-A5AD-40FCD630F34A}"/>
            </a:ext>
          </a:extLst>
        </xdr:cNvPr>
        <xdr:cNvSpPr/>
      </xdr:nvSpPr>
      <xdr:spPr bwMode="auto">
        <a:xfrm>
          <a:off x="35560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3573</xdr:rowOff>
    </xdr:from>
    <xdr:ext cx="762000" cy="259045"/>
    <xdr:sp macro="" textlink="">
      <xdr:nvSpPr>
        <xdr:cNvPr id="125" name="テキスト ボックス 124">
          <a:extLst>
            <a:ext uri="{FF2B5EF4-FFF2-40B4-BE49-F238E27FC236}">
              <a16:creationId xmlns:a16="http://schemas.microsoft.com/office/drawing/2014/main" id="{DE6EEBDE-157C-40EB-A420-EAF08FA7B46C}"/>
            </a:ext>
          </a:extLst>
        </xdr:cNvPr>
        <xdr:cNvSpPr txBox="1"/>
      </xdr:nvSpPr>
      <xdr:spPr>
        <a:xfrm>
          <a:off x="3225800" y="661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40539</xdr:rowOff>
    </xdr:from>
    <xdr:to>
      <xdr:col>15</xdr:col>
      <xdr:colOff>101600</xdr:colOff>
      <xdr:row>36</xdr:row>
      <xdr:rowOff>142139</xdr:rowOff>
    </xdr:to>
    <xdr:sp macro="" textlink="">
      <xdr:nvSpPr>
        <xdr:cNvPr id="126" name="フローチャート: 判断 125">
          <a:extLst>
            <a:ext uri="{FF2B5EF4-FFF2-40B4-BE49-F238E27FC236}">
              <a16:creationId xmlns:a16="http://schemas.microsoft.com/office/drawing/2014/main" id="{83EABFD3-7CA9-40DD-B162-EE36EA833F2A}"/>
            </a:ext>
          </a:extLst>
        </xdr:cNvPr>
        <xdr:cNvSpPr/>
      </xdr:nvSpPr>
      <xdr:spPr bwMode="auto">
        <a:xfrm>
          <a:off x="28575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126916</xdr:rowOff>
    </xdr:from>
    <xdr:ext cx="762000" cy="259045"/>
    <xdr:sp macro="" textlink="">
      <xdr:nvSpPr>
        <xdr:cNvPr id="127" name="テキスト ボックス 126">
          <a:extLst>
            <a:ext uri="{FF2B5EF4-FFF2-40B4-BE49-F238E27FC236}">
              <a16:creationId xmlns:a16="http://schemas.microsoft.com/office/drawing/2014/main" id="{1AE05398-F869-4C4B-A1BA-61D5BD2331D8}"/>
            </a:ext>
          </a:extLst>
        </xdr:cNvPr>
        <xdr:cNvSpPr txBox="1"/>
      </xdr:nvSpPr>
      <xdr:spPr>
        <a:xfrm>
          <a:off x="2527300" y="708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E10990E1-D823-4EEE-8872-A684F547F549}"/>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57333E52-5320-4816-9424-547E061C6091}"/>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6C0E08CA-1CC9-4490-BB42-01604BA6757F}"/>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A8BE7E7E-58DC-4CDC-A24B-CBC45781AD25}"/>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1A9878B9-E642-48BE-AFDD-A6387725BBFE}"/>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54940</xdr:rowOff>
    </xdr:from>
    <xdr:to>
      <xdr:col>29</xdr:col>
      <xdr:colOff>177800</xdr:colOff>
      <xdr:row>36</xdr:row>
      <xdr:rowOff>156540</xdr:rowOff>
    </xdr:to>
    <xdr:sp macro="" textlink="">
      <xdr:nvSpPr>
        <xdr:cNvPr id="133" name="楕円 132">
          <a:extLst>
            <a:ext uri="{FF2B5EF4-FFF2-40B4-BE49-F238E27FC236}">
              <a16:creationId xmlns:a16="http://schemas.microsoft.com/office/drawing/2014/main" id="{E29C80DF-FD8E-4A49-9098-9CE977579982}"/>
            </a:ext>
          </a:extLst>
        </xdr:cNvPr>
        <xdr:cNvSpPr/>
      </xdr:nvSpPr>
      <xdr:spPr bwMode="auto">
        <a:xfrm>
          <a:off x="5600700" y="7008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27017</xdr:rowOff>
    </xdr:from>
    <xdr:ext cx="762000" cy="259045"/>
    <xdr:sp macro="" textlink="">
      <xdr:nvSpPr>
        <xdr:cNvPr id="134" name="人口1人当たり決算額の推移該当値テキスト445">
          <a:extLst>
            <a:ext uri="{FF2B5EF4-FFF2-40B4-BE49-F238E27FC236}">
              <a16:creationId xmlns:a16="http://schemas.microsoft.com/office/drawing/2014/main" id="{F927234F-1B06-4A4C-8EE4-B402E8C3D02F}"/>
            </a:ext>
          </a:extLst>
        </xdr:cNvPr>
        <xdr:cNvSpPr txBox="1"/>
      </xdr:nvSpPr>
      <xdr:spPr>
        <a:xfrm>
          <a:off x="5740400" y="698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19659</xdr:rowOff>
    </xdr:from>
    <xdr:to>
      <xdr:col>26</xdr:col>
      <xdr:colOff>101600</xdr:colOff>
      <xdr:row>36</xdr:row>
      <xdr:rowOff>121259</xdr:rowOff>
    </xdr:to>
    <xdr:sp macro="" textlink="">
      <xdr:nvSpPr>
        <xdr:cNvPr id="135" name="楕円 134">
          <a:extLst>
            <a:ext uri="{FF2B5EF4-FFF2-40B4-BE49-F238E27FC236}">
              <a16:creationId xmlns:a16="http://schemas.microsoft.com/office/drawing/2014/main" id="{F9EFC9AF-7F8C-4208-A000-7248261ADBEE}"/>
            </a:ext>
          </a:extLst>
        </xdr:cNvPr>
        <xdr:cNvSpPr/>
      </xdr:nvSpPr>
      <xdr:spPr bwMode="auto">
        <a:xfrm>
          <a:off x="4953000" y="6972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106036</xdr:rowOff>
    </xdr:from>
    <xdr:ext cx="736600" cy="259045"/>
    <xdr:sp macro="" textlink="">
      <xdr:nvSpPr>
        <xdr:cNvPr id="136" name="テキスト ボックス 135">
          <a:extLst>
            <a:ext uri="{FF2B5EF4-FFF2-40B4-BE49-F238E27FC236}">
              <a16:creationId xmlns:a16="http://schemas.microsoft.com/office/drawing/2014/main" id="{E806B40C-646B-4B12-8ACC-DA0C18882CCB}"/>
            </a:ext>
          </a:extLst>
        </xdr:cNvPr>
        <xdr:cNvSpPr txBox="1"/>
      </xdr:nvSpPr>
      <xdr:spPr>
        <a:xfrm>
          <a:off x="4622800" y="7059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3048</xdr:rowOff>
    </xdr:from>
    <xdr:to>
      <xdr:col>22</xdr:col>
      <xdr:colOff>165100</xdr:colOff>
      <xdr:row>36</xdr:row>
      <xdr:rowOff>104648</xdr:rowOff>
    </xdr:to>
    <xdr:sp macro="" textlink="">
      <xdr:nvSpPr>
        <xdr:cNvPr id="137" name="楕円 136">
          <a:extLst>
            <a:ext uri="{FF2B5EF4-FFF2-40B4-BE49-F238E27FC236}">
              <a16:creationId xmlns:a16="http://schemas.microsoft.com/office/drawing/2014/main" id="{F6AF3D9A-8E43-4C37-A2F3-655D34C5D7EA}"/>
            </a:ext>
          </a:extLst>
        </xdr:cNvPr>
        <xdr:cNvSpPr/>
      </xdr:nvSpPr>
      <xdr:spPr bwMode="auto">
        <a:xfrm>
          <a:off x="4254500" y="6956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89425</xdr:rowOff>
    </xdr:from>
    <xdr:ext cx="762000" cy="259045"/>
    <xdr:sp macro="" textlink="">
      <xdr:nvSpPr>
        <xdr:cNvPr id="138" name="テキスト ボックス 137">
          <a:extLst>
            <a:ext uri="{FF2B5EF4-FFF2-40B4-BE49-F238E27FC236}">
              <a16:creationId xmlns:a16="http://schemas.microsoft.com/office/drawing/2014/main" id="{171594AB-CAD8-45A5-A77D-6552651AEA5A}"/>
            </a:ext>
          </a:extLst>
        </xdr:cNvPr>
        <xdr:cNvSpPr txBox="1"/>
      </xdr:nvSpPr>
      <xdr:spPr>
        <a:xfrm>
          <a:off x="3924300" y="704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322097</xdr:rowOff>
    </xdr:from>
    <xdr:to>
      <xdr:col>19</xdr:col>
      <xdr:colOff>38100</xdr:colOff>
      <xdr:row>36</xdr:row>
      <xdr:rowOff>80797</xdr:rowOff>
    </xdr:to>
    <xdr:sp macro="" textlink="">
      <xdr:nvSpPr>
        <xdr:cNvPr id="139" name="楕円 138">
          <a:extLst>
            <a:ext uri="{FF2B5EF4-FFF2-40B4-BE49-F238E27FC236}">
              <a16:creationId xmlns:a16="http://schemas.microsoft.com/office/drawing/2014/main" id="{845698B3-3CF8-40E1-A6CA-CED370A6C996}"/>
            </a:ext>
          </a:extLst>
        </xdr:cNvPr>
        <xdr:cNvSpPr/>
      </xdr:nvSpPr>
      <xdr:spPr bwMode="auto">
        <a:xfrm>
          <a:off x="3556000" y="6932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65574</xdr:rowOff>
    </xdr:from>
    <xdr:ext cx="762000" cy="259045"/>
    <xdr:sp macro="" textlink="">
      <xdr:nvSpPr>
        <xdr:cNvPr id="140" name="テキスト ボックス 139">
          <a:extLst>
            <a:ext uri="{FF2B5EF4-FFF2-40B4-BE49-F238E27FC236}">
              <a16:creationId xmlns:a16="http://schemas.microsoft.com/office/drawing/2014/main" id="{5D5731C8-2AF9-4669-9EA1-FFA7EA88DA6B}"/>
            </a:ext>
          </a:extLst>
        </xdr:cNvPr>
        <xdr:cNvSpPr txBox="1"/>
      </xdr:nvSpPr>
      <xdr:spPr>
        <a:xfrm>
          <a:off x="3225800" y="70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214008</xdr:rowOff>
    </xdr:from>
    <xdr:to>
      <xdr:col>15</xdr:col>
      <xdr:colOff>101600</xdr:colOff>
      <xdr:row>35</xdr:row>
      <xdr:rowOff>315608</xdr:rowOff>
    </xdr:to>
    <xdr:sp macro="" textlink="">
      <xdr:nvSpPr>
        <xdr:cNvPr id="141" name="楕円 140">
          <a:extLst>
            <a:ext uri="{FF2B5EF4-FFF2-40B4-BE49-F238E27FC236}">
              <a16:creationId xmlns:a16="http://schemas.microsoft.com/office/drawing/2014/main" id="{F36C0B12-41E4-4D7D-AE84-721F19EC7C7A}"/>
            </a:ext>
          </a:extLst>
        </xdr:cNvPr>
        <xdr:cNvSpPr/>
      </xdr:nvSpPr>
      <xdr:spPr bwMode="auto">
        <a:xfrm>
          <a:off x="2857500" y="6824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325785</xdr:rowOff>
    </xdr:from>
    <xdr:ext cx="762000" cy="259045"/>
    <xdr:sp macro="" textlink="">
      <xdr:nvSpPr>
        <xdr:cNvPr id="142" name="テキスト ボックス 141">
          <a:extLst>
            <a:ext uri="{FF2B5EF4-FFF2-40B4-BE49-F238E27FC236}">
              <a16:creationId xmlns:a16="http://schemas.microsoft.com/office/drawing/2014/main" id="{B4F2C9F9-9C04-42E8-B504-F2DB45FDD35B}"/>
            </a:ext>
          </a:extLst>
        </xdr:cNvPr>
        <xdr:cNvSpPr txBox="1"/>
      </xdr:nvSpPr>
      <xdr:spPr>
        <a:xfrm>
          <a:off x="2527300" y="659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102,875
102,196
448.15
58,164,100
55,398,556
2,200,894
25,598,472
40,553,250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94078</xdr:rowOff>
    </xdr:from>
    <xdr:to>
      <xdr:col>24</xdr:col>
      <xdr:colOff>62865</xdr:colOff>
      <xdr:row>39</xdr:row>
      <xdr:rowOff>4794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66128"/>
          <a:ext cx="1270" cy="1625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8621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4794</xdr:rowOff>
    </xdr:from>
    <xdr:to>
      <xdr:col>24</xdr:col>
      <xdr:colOff>152400</xdr:colOff>
      <xdr:row>39</xdr:row>
      <xdr:rowOff>4794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91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40755</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4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94078</xdr:rowOff>
    </xdr:from>
    <xdr:to>
      <xdr:col>24</xdr:col>
      <xdr:colOff>152400</xdr:colOff>
      <xdr:row>29</xdr:row>
      <xdr:rowOff>94078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156845</xdr:rowOff>
    </xdr:from>
    <xdr:to>
      <xdr:col>24</xdr:col>
      <xdr:colOff>63500</xdr:colOff>
      <xdr:row>36</xdr:row>
      <xdr:rowOff>1364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57595"/>
          <a:ext cx="838200" cy="1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149659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0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126782</xdr:rowOff>
    </xdr:from>
    <xdr:to>
      <xdr:col>24</xdr:col>
      <xdr:colOff>114300</xdr:colOff>
      <xdr:row>35</xdr:row>
      <xdr:rowOff>56932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5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221</xdr:rowOff>
    </xdr:from>
    <xdr:to>
      <xdr:col>19</xdr:col>
      <xdr:colOff>177800</xdr:colOff>
      <xdr:row>36</xdr:row>
      <xdr:rowOff>1364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17242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143144</xdr:rowOff>
    </xdr:from>
    <xdr:to>
      <xdr:col>20</xdr:col>
      <xdr:colOff>38100</xdr:colOff>
      <xdr:row>35</xdr:row>
      <xdr:rowOff>73294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89821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163213</xdr:rowOff>
    </xdr:from>
    <xdr:to>
      <xdr:col>15</xdr:col>
      <xdr:colOff>50800</xdr:colOff>
      <xdr:row>36</xdr:row>
      <xdr:rowOff>221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163963"/>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15781</xdr:rowOff>
    </xdr:from>
    <xdr:to>
      <xdr:col>15</xdr:col>
      <xdr:colOff>101600</xdr:colOff>
      <xdr:row>35</xdr:row>
      <xdr:rowOff>117381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133908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9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107598</xdr:rowOff>
    </xdr:from>
    <xdr:to>
      <xdr:col>10</xdr:col>
      <xdr:colOff>114300</xdr:colOff>
      <xdr:row>35</xdr:row>
      <xdr:rowOff>163213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108348"/>
          <a:ext cx="889000" cy="5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13299</xdr:rowOff>
    </xdr:from>
    <xdr:to>
      <xdr:col>10</xdr:col>
      <xdr:colOff>165100</xdr:colOff>
      <xdr:row>35</xdr:row>
      <xdr:rowOff>114899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131426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7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99514</xdr:rowOff>
    </xdr:from>
    <xdr:to>
      <xdr:col>6</xdr:col>
      <xdr:colOff>38100</xdr:colOff>
      <xdr:row>36</xdr:row>
      <xdr:rowOff>29664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20791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106045</xdr:rowOff>
    </xdr:from>
    <xdr:to>
      <xdr:col>24</xdr:col>
      <xdr:colOff>114300</xdr:colOff>
      <xdr:row>36</xdr:row>
      <xdr:rowOff>36195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84472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122014</xdr:rowOff>
    </xdr:from>
    <xdr:to>
      <xdr:col>20</xdr:col>
      <xdr:colOff>38100</xdr:colOff>
      <xdr:row>36</xdr:row>
      <xdr:rowOff>52164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2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43291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1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120871</xdr:rowOff>
    </xdr:from>
    <xdr:to>
      <xdr:col>15</xdr:col>
      <xdr:colOff>101600</xdr:colOff>
      <xdr:row>36</xdr:row>
      <xdr:rowOff>51021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2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42148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1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112413</xdr:rowOff>
    </xdr:from>
    <xdr:to>
      <xdr:col>10</xdr:col>
      <xdr:colOff>165100</xdr:colOff>
      <xdr:row>36</xdr:row>
      <xdr:rowOff>42563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1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33690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2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56798</xdr:rowOff>
    </xdr:from>
    <xdr:to>
      <xdr:col>6</xdr:col>
      <xdr:colOff>38100</xdr:colOff>
      <xdr:row>35</xdr:row>
      <xdr:rowOff>158398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5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3475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3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146754</xdr:rowOff>
    </xdr:from>
    <xdr:to>
      <xdr:col>24</xdr:col>
      <xdr:colOff>62865</xdr:colOff>
      <xdr:row>58</xdr:row>
      <xdr:rowOff>90747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19254"/>
          <a:ext cx="1270" cy="1315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94574</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3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90747</xdr:rowOff>
    </xdr:from>
    <xdr:to>
      <xdr:col>24</xdr:col>
      <xdr:colOff>152400</xdr:colOff>
      <xdr:row>58</xdr:row>
      <xdr:rowOff>90747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34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93431</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9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146754</xdr:rowOff>
    </xdr:from>
    <xdr:to>
      <xdr:col>24</xdr:col>
      <xdr:colOff>152400</xdr:colOff>
      <xdr:row>50</xdr:row>
      <xdr:rowOff>146754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1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73700</xdr:rowOff>
    </xdr:from>
    <xdr:to>
      <xdr:col>24</xdr:col>
      <xdr:colOff>63500</xdr:colOff>
      <xdr:row>55</xdr:row>
      <xdr:rowOff>127290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332000"/>
          <a:ext cx="838200" cy="22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144104</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02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165677</xdr:rowOff>
    </xdr:from>
    <xdr:to>
      <xdr:col>24</xdr:col>
      <xdr:colOff>114300</xdr:colOff>
      <xdr:row>55</xdr:row>
      <xdr:rowOff>95827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127290</xdr:rowOff>
    </xdr:from>
    <xdr:to>
      <xdr:col>19</xdr:col>
      <xdr:colOff>177800</xdr:colOff>
      <xdr:row>55</xdr:row>
      <xdr:rowOff>168079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557040"/>
          <a:ext cx="889000" cy="4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110454</xdr:rowOff>
    </xdr:from>
    <xdr:to>
      <xdr:col>20</xdr:col>
      <xdr:colOff>38100</xdr:colOff>
      <xdr:row>56</xdr:row>
      <xdr:rowOff>40604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31731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63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168079</xdr:rowOff>
    </xdr:from>
    <xdr:to>
      <xdr:col>15</xdr:col>
      <xdr:colOff>50800</xdr:colOff>
      <xdr:row>56</xdr:row>
      <xdr:rowOff>16844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597829"/>
          <a:ext cx="889000" cy="2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125999</xdr:rowOff>
    </xdr:from>
    <xdr:to>
      <xdr:col>15</xdr:col>
      <xdr:colOff>101600</xdr:colOff>
      <xdr:row>56</xdr:row>
      <xdr:rowOff>56149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47276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64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16844</xdr:rowOff>
    </xdr:from>
    <xdr:to>
      <xdr:col>10</xdr:col>
      <xdr:colOff>114300</xdr:colOff>
      <xdr:row>56</xdr:row>
      <xdr:rowOff>110309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618044"/>
          <a:ext cx="889000" cy="9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3339</xdr:rowOff>
    </xdr:from>
    <xdr:to>
      <xdr:col>10</xdr:col>
      <xdr:colOff>165100</xdr:colOff>
      <xdr:row>56</xdr:row>
      <xdr:rowOff>104939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96066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79723</xdr:rowOff>
    </xdr:from>
    <xdr:to>
      <xdr:col>6</xdr:col>
      <xdr:colOff>38100</xdr:colOff>
      <xdr:row>57</xdr:row>
      <xdr:rowOff>9873</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1000</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22900</xdr:rowOff>
    </xdr:from>
    <xdr:to>
      <xdr:col>24</xdr:col>
      <xdr:colOff>114300</xdr:colOff>
      <xdr:row>54</xdr:row>
      <xdr:rowOff>124500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2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45777</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13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76490</xdr:rowOff>
    </xdr:from>
    <xdr:to>
      <xdr:col>20</xdr:col>
      <xdr:colOff>38100</xdr:colOff>
      <xdr:row>56</xdr:row>
      <xdr:rowOff>6640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0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23167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28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117279</xdr:rowOff>
    </xdr:from>
    <xdr:to>
      <xdr:col>15</xdr:col>
      <xdr:colOff>101600</xdr:colOff>
      <xdr:row>56</xdr:row>
      <xdr:rowOff>47429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54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63956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32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137494</xdr:rowOff>
    </xdr:from>
    <xdr:to>
      <xdr:col>10</xdr:col>
      <xdr:colOff>165100</xdr:colOff>
      <xdr:row>56</xdr:row>
      <xdr:rowOff>67644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56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84171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34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59509</xdr:rowOff>
    </xdr:from>
    <xdr:to>
      <xdr:col>6</xdr:col>
      <xdr:colOff>38100</xdr:colOff>
      <xdr:row>56</xdr:row>
      <xdr:rowOff>161109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66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6186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43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133528</xdr:rowOff>
    </xdr:from>
    <xdr:to>
      <xdr:col>24</xdr:col>
      <xdr:colOff>62865</xdr:colOff>
      <xdr:row>77</xdr:row>
      <xdr:rowOff>152158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35028"/>
          <a:ext cx="1270" cy="1218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155985</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57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152158</xdr:rowOff>
    </xdr:from>
    <xdr:to>
      <xdr:col>24</xdr:col>
      <xdr:colOff>152400</xdr:colOff>
      <xdr:row>77</xdr:row>
      <xdr:rowOff>152158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80205</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1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133528</xdr:rowOff>
    </xdr:from>
    <xdr:to>
      <xdr:col>24</xdr:col>
      <xdr:colOff>152400</xdr:colOff>
      <xdr:row>70</xdr:row>
      <xdr:rowOff>133528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35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46089</xdr:rowOff>
    </xdr:from>
    <xdr:to>
      <xdr:col>24</xdr:col>
      <xdr:colOff>63500</xdr:colOff>
      <xdr:row>77</xdr:row>
      <xdr:rowOff>47059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247739"/>
          <a:ext cx="838200" cy="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51370</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1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28493</xdr:rowOff>
    </xdr:from>
    <xdr:to>
      <xdr:col>24</xdr:col>
      <xdr:colOff>114300</xdr:colOff>
      <xdr:row>76</xdr:row>
      <xdr:rowOff>130093</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46089</xdr:rowOff>
    </xdr:from>
    <xdr:to>
      <xdr:col>19</xdr:col>
      <xdr:colOff>177800</xdr:colOff>
      <xdr:row>77</xdr:row>
      <xdr:rowOff>55404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47739"/>
          <a:ext cx="889000" cy="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7519</xdr:rowOff>
    </xdr:from>
    <xdr:to>
      <xdr:col>20</xdr:col>
      <xdr:colOff>38100</xdr:colOff>
      <xdr:row>76</xdr:row>
      <xdr:rowOff>109119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125645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55404</xdr:rowOff>
    </xdr:from>
    <xdr:to>
      <xdr:col>15</xdr:col>
      <xdr:colOff>50800</xdr:colOff>
      <xdr:row>77</xdr:row>
      <xdr:rowOff>59062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257054"/>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160565</xdr:rowOff>
    </xdr:from>
    <xdr:to>
      <xdr:col>15</xdr:col>
      <xdr:colOff>101600</xdr:colOff>
      <xdr:row>76</xdr:row>
      <xdr:rowOff>90715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1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107243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79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58089</xdr:rowOff>
    </xdr:from>
    <xdr:to>
      <xdr:col>10</xdr:col>
      <xdr:colOff>114300</xdr:colOff>
      <xdr:row>77</xdr:row>
      <xdr:rowOff>59062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259739"/>
          <a:ext cx="889000" cy="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26836</xdr:rowOff>
    </xdr:from>
    <xdr:to>
      <xdr:col>10</xdr:col>
      <xdr:colOff>165100</xdr:colOff>
      <xdr:row>76</xdr:row>
      <xdr:rowOff>128436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144962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3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85300</xdr:rowOff>
    </xdr:from>
    <xdr:to>
      <xdr:col>6</xdr:col>
      <xdr:colOff>38100</xdr:colOff>
      <xdr:row>77</xdr:row>
      <xdr:rowOff>15450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31976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90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167709</xdr:rowOff>
    </xdr:from>
    <xdr:to>
      <xdr:col>24</xdr:col>
      <xdr:colOff>114300</xdr:colOff>
      <xdr:row>77</xdr:row>
      <xdr:rowOff>97859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9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82636</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1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166739</xdr:rowOff>
    </xdr:from>
    <xdr:to>
      <xdr:col>20</xdr:col>
      <xdr:colOff>38100</xdr:colOff>
      <xdr:row>77</xdr:row>
      <xdr:rowOff>96889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9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88016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28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4604</xdr:rowOff>
    </xdr:from>
    <xdr:to>
      <xdr:col>15</xdr:col>
      <xdr:colOff>101600</xdr:colOff>
      <xdr:row>77</xdr:row>
      <xdr:rowOff>106204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0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97331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29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8262</xdr:rowOff>
    </xdr:from>
    <xdr:to>
      <xdr:col>10</xdr:col>
      <xdr:colOff>165100</xdr:colOff>
      <xdr:row>77</xdr:row>
      <xdr:rowOff>109862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0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100989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0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7289</xdr:rowOff>
    </xdr:from>
    <xdr:to>
      <xdr:col>6</xdr:col>
      <xdr:colOff>38100</xdr:colOff>
      <xdr:row>77</xdr:row>
      <xdr:rowOff>108889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0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100016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0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44222</xdr:rowOff>
    </xdr:from>
    <xdr:to>
      <xdr:col>24</xdr:col>
      <xdr:colOff>62865</xdr:colOff>
      <xdr:row>99</xdr:row>
      <xdr:rowOff>93129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46172"/>
          <a:ext cx="1270" cy="1420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96956</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93129</xdr:rowOff>
    </xdr:from>
    <xdr:to>
      <xdr:col>24</xdr:col>
      <xdr:colOff>152400</xdr:colOff>
      <xdr:row>99</xdr:row>
      <xdr:rowOff>93129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6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162349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2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44222</xdr:rowOff>
    </xdr:from>
    <xdr:to>
      <xdr:col>24</xdr:col>
      <xdr:colOff>152400</xdr:colOff>
      <xdr:row>91</xdr:row>
      <xdr:rowOff>44222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4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102781</xdr:rowOff>
    </xdr:from>
    <xdr:to>
      <xdr:col>24</xdr:col>
      <xdr:colOff>63500</xdr:colOff>
      <xdr:row>96</xdr:row>
      <xdr:rowOff>22428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390531"/>
          <a:ext cx="838200" cy="9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142054</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6012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163627</xdr:rowOff>
    </xdr:from>
    <xdr:to>
      <xdr:col>24</xdr:col>
      <xdr:colOff>114300</xdr:colOff>
      <xdr:row>97</xdr:row>
      <xdr:rowOff>93777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6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169304</xdr:rowOff>
    </xdr:from>
    <xdr:to>
      <xdr:col>19</xdr:col>
      <xdr:colOff>177800</xdr:colOff>
      <xdr:row>96</xdr:row>
      <xdr:rowOff>22428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457054"/>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65697</xdr:rowOff>
    </xdr:from>
    <xdr:to>
      <xdr:col>20</xdr:col>
      <xdr:colOff>38100</xdr:colOff>
      <xdr:row>97</xdr:row>
      <xdr:rowOff>167297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69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158424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789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169304</xdr:rowOff>
    </xdr:from>
    <xdr:to>
      <xdr:col>15</xdr:col>
      <xdr:colOff>50800</xdr:colOff>
      <xdr:row>96</xdr:row>
      <xdr:rowOff>59728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57054"/>
          <a:ext cx="889000" cy="6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87148</xdr:rowOff>
    </xdr:from>
    <xdr:to>
      <xdr:col>15</xdr:col>
      <xdr:colOff>101600</xdr:colOff>
      <xdr:row>98</xdr:row>
      <xdr:rowOff>17298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71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8425</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810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59728</xdr:rowOff>
    </xdr:from>
    <xdr:to>
      <xdr:col>10</xdr:col>
      <xdr:colOff>114300</xdr:colOff>
      <xdr:row>96</xdr:row>
      <xdr:rowOff>162001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18928"/>
          <a:ext cx="889000" cy="10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116167</xdr:rowOff>
    </xdr:from>
    <xdr:to>
      <xdr:col>10</xdr:col>
      <xdr:colOff>165100</xdr:colOff>
      <xdr:row>98</xdr:row>
      <xdr:rowOff>46317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37444</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839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2412</xdr:rowOff>
    </xdr:from>
    <xdr:to>
      <xdr:col>6</xdr:col>
      <xdr:colOff>38100</xdr:colOff>
      <xdr:row>98</xdr:row>
      <xdr:rowOff>104012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0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95139</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89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51981</xdr:rowOff>
    </xdr:from>
    <xdr:to>
      <xdr:col>24</xdr:col>
      <xdr:colOff>114300</xdr:colOff>
      <xdr:row>95</xdr:row>
      <xdr:rowOff>153581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33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74858</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191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143078</xdr:rowOff>
    </xdr:from>
    <xdr:to>
      <xdr:col>20</xdr:col>
      <xdr:colOff>38100</xdr:colOff>
      <xdr:row>96</xdr:row>
      <xdr:rowOff>73228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3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89755</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206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118504</xdr:rowOff>
    </xdr:from>
    <xdr:to>
      <xdr:col>15</xdr:col>
      <xdr:colOff>101600</xdr:colOff>
      <xdr:row>96</xdr:row>
      <xdr:rowOff>48654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40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65181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1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8928</xdr:rowOff>
    </xdr:from>
    <xdr:to>
      <xdr:col>10</xdr:col>
      <xdr:colOff>165100</xdr:colOff>
      <xdr:row>96</xdr:row>
      <xdr:rowOff>110528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6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127055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243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111201</xdr:rowOff>
    </xdr:from>
    <xdr:to>
      <xdr:col>6</xdr:col>
      <xdr:colOff>38100</xdr:colOff>
      <xdr:row>97</xdr:row>
      <xdr:rowOff>41351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7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57878</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34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101028</xdr:rowOff>
    </xdr:from>
    <xdr:to>
      <xdr:col>54</xdr:col>
      <xdr:colOff>189865</xdr:colOff>
      <xdr:row>39</xdr:row>
      <xdr:rowOff>57232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44528"/>
          <a:ext cx="1270" cy="149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61059</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4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57232</xdr:rowOff>
    </xdr:from>
    <xdr:to>
      <xdr:col>55</xdr:col>
      <xdr:colOff>88900</xdr:colOff>
      <xdr:row>39</xdr:row>
      <xdr:rowOff>57232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4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47705</xdr:rowOff>
    </xdr:from>
    <xdr:ext cx="534377"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1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101028</xdr:rowOff>
    </xdr:from>
    <xdr:to>
      <xdr:col>55</xdr:col>
      <xdr:colOff>88900</xdr:colOff>
      <xdr:row>30</xdr:row>
      <xdr:rowOff>101028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4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115678</xdr:rowOff>
    </xdr:from>
    <xdr:to>
      <xdr:col>55</xdr:col>
      <xdr:colOff>0</xdr:colOff>
      <xdr:row>37</xdr:row>
      <xdr:rowOff>63424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5944978"/>
          <a:ext cx="838200" cy="46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56964</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57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78537</xdr:rowOff>
    </xdr:from>
    <xdr:to>
      <xdr:col>55</xdr:col>
      <xdr:colOff>50800</xdr:colOff>
      <xdr:row>36</xdr:row>
      <xdr:rowOff>8687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7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56928</xdr:rowOff>
    </xdr:from>
    <xdr:to>
      <xdr:col>50</xdr:col>
      <xdr:colOff>114300</xdr:colOff>
      <xdr:row>37</xdr:row>
      <xdr:rowOff>63424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6400578"/>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136334</xdr:rowOff>
    </xdr:from>
    <xdr:to>
      <xdr:col>50</xdr:col>
      <xdr:colOff>165100</xdr:colOff>
      <xdr:row>36</xdr:row>
      <xdr:rowOff>66484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3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83011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591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56928</xdr:rowOff>
    </xdr:from>
    <xdr:to>
      <xdr:col>45</xdr:col>
      <xdr:colOff>177800</xdr:colOff>
      <xdr:row>37</xdr:row>
      <xdr:rowOff>113621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400578"/>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154946</xdr:rowOff>
    </xdr:from>
    <xdr:to>
      <xdr:col>46</xdr:col>
      <xdr:colOff>38100</xdr:colOff>
      <xdr:row>36</xdr:row>
      <xdr:rowOff>85096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101623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593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73025</xdr:rowOff>
    </xdr:from>
    <xdr:to>
      <xdr:col>41</xdr:col>
      <xdr:colOff>50800</xdr:colOff>
      <xdr:row>37</xdr:row>
      <xdr:rowOff>113621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416675"/>
          <a:ext cx="889000" cy="4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49257</xdr:rowOff>
    </xdr:from>
    <xdr:to>
      <xdr:col>41</xdr:col>
      <xdr:colOff>101600</xdr:colOff>
      <xdr:row>36</xdr:row>
      <xdr:rowOff>150857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167384</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5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103987</xdr:rowOff>
    </xdr:from>
    <xdr:to>
      <xdr:col>36</xdr:col>
      <xdr:colOff>165100</xdr:colOff>
      <xdr:row>37</xdr:row>
      <xdr:rowOff>34137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50664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05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64878</xdr:rowOff>
    </xdr:from>
    <xdr:to>
      <xdr:col>55</xdr:col>
      <xdr:colOff>50800</xdr:colOff>
      <xdr:row>34</xdr:row>
      <xdr:rowOff>166478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89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87755</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74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12624</xdr:rowOff>
    </xdr:from>
    <xdr:to>
      <xdr:col>50</xdr:col>
      <xdr:colOff>165100</xdr:colOff>
      <xdr:row>37</xdr:row>
      <xdr:rowOff>114224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5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105351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44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6128</xdr:rowOff>
    </xdr:from>
    <xdr:to>
      <xdr:col>46</xdr:col>
      <xdr:colOff>38100</xdr:colOff>
      <xdr:row>37</xdr:row>
      <xdr:rowOff>107728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4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98855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4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62821</xdr:rowOff>
    </xdr:from>
    <xdr:to>
      <xdr:col>41</xdr:col>
      <xdr:colOff>101600</xdr:colOff>
      <xdr:row>37</xdr:row>
      <xdr:rowOff>164421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0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155547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9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22225</xdr:rowOff>
    </xdr:from>
    <xdr:to>
      <xdr:col>36</xdr:col>
      <xdr:colOff>165100</xdr:colOff>
      <xdr:row>37</xdr:row>
      <xdr:rowOff>123825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114952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5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46065</xdr:rowOff>
    </xdr:from>
    <xdr:to>
      <xdr:col>54</xdr:col>
      <xdr:colOff>189865</xdr:colOff>
      <xdr:row>59</xdr:row>
      <xdr:rowOff>59796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18565"/>
          <a:ext cx="1270" cy="1556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63623</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17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59796</xdr:rowOff>
    </xdr:from>
    <xdr:to>
      <xdr:col>55</xdr:col>
      <xdr:colOff>88900</xdr:colOff>
      <xdr:row>59</xdr:row>
      <xdr:rowOff>59796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175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164192</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39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46065</xdr:rowOff>
    </xdr:from>
    <xdr:to>
      <xdr:col>55</xdr:col>
      <xdr:colOff>88900</xdr:colOff>
      <xdr:row>50</xdr:row>
      <xdr:rowOff>46065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18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163337</xdr:rowOff>
    </xdr:from>
    <xdr:to>
      <xdr:col>55</xdr:col>
      <xdr:colOff>0</xdr:colOff>
      <xdr:row>55</xdr:row>
      <xdr:rowOff>28722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421637"/>
          <a:ext cx="838200" cy="3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112270</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370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133843</xdr:rowOff>
    </xdr:from>
    <xdr:to>
      <xdr:col>55</xdr:col>
      <xdr:colOff>50800</xdr:colOff>
      <xdr:row>55</xdr:row>
      <xdr:rowOff>63993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3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139395</xdr:rowOff>
    </xdr:from>
    <xdr:to>
      <xdr:col>50</xdr:col>
      <xdr:colOff>114300</xdr:colOff>
      <xdr:row>55</xdr:row>
      <xdr:rowOff>28722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397695"/>
          <a:ext cx="889000" cy="6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41458</xdr:rowOff>
    </xdr:from>
    <xdr:to>
      <xdr:col>50</xdr:col>
      <xdr:colOff>165100</xdr:colOff>
      <xdr:row>55</xdr:row>
      <xdr:rowOff>143058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47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134185</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56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139395</xdr:rowOff>
    </xdr:from>
    <xdr:to>
      <xdr:col>45</xdr:col>
      <xdr:colOff>177800</xdr:colOff>
      <xdr:row>57</xdr:row>
      <xdr:rowOff>141483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397695"/>
          <a:ext cx="889000" cy="51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14148</xdr:rowOff>
    </xdr:from>
    <xdr:to>
      <xdr:col>46</xdr:col>
      <xdr:colOff>38100</xdr:colOff>
      <xdr:row>55</xdr:row>
      <xdr:rowOff>115748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44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106875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53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141498</xdr:rowOff>
    </xdr:from>
    <xdr:to>
      <xdr:col>41</xdr:col>
      <xdr:colOff>50800</xdr:colOff>
      <xdr:row>57</xdr:row>
      <xdr:rowOff>141483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742698"/>
          <a:ext cx="889000" cy="17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55494</xdr:rowOff>
    </xdr:from>
    <xdr:to>
      <xdr:col>41</xdr:col>
      <xdr:colOff>101600</xdr:colOff>
      <xdr:row>55</xdr:row>
      <xdr:rowOff>157094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48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2171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26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4303</xdr:rowOff>
    </xdr:from>
    <xdr:to>
      <xdr:col>36</xdr:col>
      <xdr:colOff>165100</xdr:colOff>
      <xdr:row>56</xdr:row>
      <xdr:rowOff>105903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60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122430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38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112537</xdr:rowOff>
    </xdr:from>
    <xdr:to>
      <xdr:col>55</xdr:col>
      <xdr:colOff>50800</xdr:colOff>
      <xdr:row>55</xdr:row>
      <xdr:rowOff>42687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37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135414</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22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149372</xdr:rowOff>
    </xdr:from>
    <xdr:to>
      <xdr:col>50</xdr:col>
      <xdr:colOff>165100</xdr:colOff>
      <xdr:row>55</xdr:row>
      <xdr:rowOff>79522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40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96049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18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88595</xdr:rowOff>
    </xdr:from>
    <xdr:to>
      <xdr:col>46</xdr:col>
      <xdr:colOff>38100</xdr:colOff>
      <xdr:row>55</xdr:row>
      <xdr:rowOff>18745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34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35272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12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90683</xdr:rowOff>
    </xdr:from>
    <xdr:to>
      <xdr:col>41</xdr:col>
      <xdr:colOff>101600</xdr:colOff>
      <xdr:row>58</xdr:row>
      <xdr:rowOff>20833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8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11960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95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90698</xdr:rowOff>
    </xdr:from>
    <xdr:to>
      <xdr:col>36</xdr:col>
      <xdr:colOff>165100</xdr:colOff>
      <xdr:row>57</xdr:row>
      <xdr:rowOff>20848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69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11975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78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152121</xdr:rowOff>
    </xdr:from>
    <xdr:to>
      <xdr:col>54</xdr:col>
      <xdr:colOff>189865</xdr:colOff>
      <xdr:row>79</xdr:row>
      <xdr:rowOff>22961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53621"/>
          <a:ext cx="1270" cy="1413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26788</xdr:rowOff>
    </xdr:from>
    <xdr:ext cx="378565"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71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22961</xdr:rowOff>
    </xdr:from>
    <xdr:to>
      <xdr:col>55</xdr:col>
      <xdr:colOff>88900</xdr:colOff>
      <xdr:row>79</xdr:row>
      <xdr:rowOff>22961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6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98798</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2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152121</xdr:rowOff>
    </xdr:from>
    <xdr:to>
      <xdr:col>55</xdr:col>
      <xdr:colOff>88900</xdr:colOff>
      <xdr:row>70</xdr:row>
      <xdr:rowOff>152121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5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35420</xdr:rowOff>
    </xdr:from>
    <xdr:to>
      <xdr:col>55</xdr:col>
      <xdr:colOff>0</xdr:colOff>
      <xdr:row>78</xdr:row>
      <xdr:rowOff>82893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065620"/>
          <a:ext cx="838200" cy="39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149572</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283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126695</xdr:rowOff>
    </xdr:from>
    <xdr:to>
      <xdr:col>55</xdr:col>
      <xdr:colOff>50800</xdr:colOff>
      <xdr:row>76</xdr:row>
      <xdr:rowOff>56846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29854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35420</xdr:rowOff>
    </xdr:from>
    <xdr:to>
      <xdr:col>50</xdr:col>
      <xdr:colOff>114300</xdr:colOff>
      <xdr:row>78</xdr:row>
      <xdr:rowOff>84913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065620"/>
          <a:ext cx="889000" cy="39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45428</xdr:rowOff>
    </xdr:from>
    <xdr:to>
      <xdr:col>50</xdr:col>
      <xdr:colOff>165100</xdr:colOff>
      <xdr:row>76</xdr:row>
      <xdr:rowOff>147028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0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138155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6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84913</xdr:rowOff>
    </xdr:from>
    <xdr:to>
      <xdr:col>45</xdr:col>
      <xdr:colOff>177800</xdr:colOff>
      <xdr:row>78</xdr:row>
      <xdr:rowOff>128003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458013"/>
          <a:ext cx="8890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100826</xdr:rowOff>
    </xdr:from>
    <xdr:to>
      <xdr:col>46</xdr:col>
      <xdr:colOff>38100</xdr:colOff>
      <xdr:row>76</xdr:row>
      <xdr:rowOff>30975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295957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47503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73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81559</xdr:rowOff>
    </xdr:from>
    <xdr:to>
      <xdr:col>41</xdr:col>
      <xdr:colOff>50800</xdr:colOff>
      <xdr:row>78</xdr:row>
      <xdr:rowOff>128003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111759"/>
          <a:ext cx="889000" cy="38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16091</xdr:rowOff>
    </xdr:from>
    <xdr:to>
      <xdr:col>41</xdr:col>
      <xdr:colOff>101600</xdr:colOff>
      <xdr:row>75</xdr:row>
      <xdr:rowOff>117691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287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134218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65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166624</xdr:rowOff>
    </xdr:from>
    <xdr:to>
      <xdr:col>36</xdr:col>
      <xdr:colOff>165100</xdr:colOff>
      <xdr:row>74</xdr:row>
      <xdr:rowOff>96774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26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113301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45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32093</xdr:rowOff>
    </xdr:from>
    <xdr:to>
      <xdr:col>55</xdr:col>
      <xdr:colOff>50800</xdr:colOff>
      <xdr:row>78</xdr:row>
      <xdr:rowOff>133693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0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118470</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2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156070</xdr:rowOff>
    </xdr:from>
    <xdr:to>
      <xdr:col>50</xdr:col>
      <xdr:colOff>165100</xdr:colOff>
      <xdr:row>76</xdr:row>
      <xdr:rowOff>86220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0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102747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79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34113</xdr:rowOff>
    </xdr:from>
    <xdr:to>
      <xdr:col>46</xdr:col>
      <xdr:colOff>38100</xdr:colOff>
      <xdr:row>78</xdr:row>
      <xdr:rowOff>135713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0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126840</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49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77203</xdr:rowOff>
    </xdr:from>
    <xdr:to>
      <xdr:col>41</xdr:col>
      <xdr:colOff>101600</xdr:colOff>
      <xdr:row>79</xdr:row>
      <xdr:rowOff>7353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5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169930</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54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30759</xdr:rowOff>
    </xdr:from>
    <xdr:to>
      <xdr:col>36</xdr:col>
      <xdr:colOff>165100</xdr:colOff>
      <xdr:row>76</xdr:row>
      <xdr:rowOff>132359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06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123486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15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77391</xdr:rowOff>
    </xdr:from>
    <xdr:to>
      <xdr:col>54</xdr:col>
      <xdr:colOff>189865</xdr:colOff>
      <xdr:row>98</xdr:row>
      <xdr:rowOff>60669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07891"/>
          <a:ext cx="1270" cy="135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64496</xdr:rowOff>
    </xdr:from>
    <xdr:ext cx="534377"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86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60669</xdr:rowOff>
    </xdr:from>
    <xdr:to>
      <xdr:col>55</xdr:col>
      <xdr:colOff>88900</xdr:colOff>
      <xdr:row>98</xdr:row>
      <xdr:rowOff>60669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862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24068</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8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77391</xdr:rowOff>
    </xdr:from>
    <xdr:to>
      <xdr:col>55</xdr:col>
      <xdr:colOff>88900</xdr:colOff>
      <xdr:row>90</xdr:row>
      <xdr:rowOff>77391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0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75969</xdr:rowOff>
    </xdr:from>
    <xdr:to>
      <xdr:col>55</xdr:col>
      <xdr:colOff>0</xdr:colOff>
      <xdr:row>95</xdr:row>
      <xdr:rowOff>162461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363719"/>
          <a:ext cx="838200" cy="8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39637</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155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16760</xdr:rowOff>
    </xdr:from>
    <xdr:to>
      <xdr:col>55</xdr:col>
      <xdr:colOff>50800</xdr:colOff>
      <xdr:row>95</xdr:row>
      <xdr:rowOff>118360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3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162461</xdr:rowOff>
    </xdr:from>
    <xdr:to>
      <xdr:col>50</xdr:col>
      <xdr:colOff>114300</xdr:colOff>
      <xdr:row>96</xdr:row>
      <xdr:rowOff>47329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450211"/>
          <a:ext cx="889000" cy="5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100493</xdr:rowOff>
    </xdr:from>
    <xdr:to>
      <xdr:col>50</xdr:col>
      <xdr:colOff>165100</xdr:colOff>
      <xdr:row>96</xdr:row>
      <xdr:rowOff>30643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47170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16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47329</xdr:rowOff>
    </xdr:from>
    <xdr:to>
      <xdr:col>45</xdr:col>
      <xdr:colOff>177800</xdr:colOff>
      <xdr:row>96</xdr:row>
      <xdr:rowOff>155032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506529"/>
          <a:ext cx="889000" cy="10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145233</xdr:rowOff>
    </xdr:from>
    <xdr:to>
      <xdr:col>46</xdr:col>
      <xdr:colOff>38100</xdr:colOff>
      <xdr:row>96</xdr:row>
      <xdr:rowOff>75383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91910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2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144647</xdr:rowOff>
    </xdr:from>
    <xdr:to>
      <xdr:col>41</xdr:col>
      <xdr:colOff>50800</xdr:colOff>
      <xdr:row>96</xdr:row>
      <xdr:rowOff>155032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603847"/>
          <a:ext cx="8890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55541</xdr:rowOff>
    </xdr:from>
    <xdr:to>
      <xdr:col>41</xdr:col>
      <xdr:colOff>101600</xdr:colOff>
      <xdr:row>96</xdr:row>
      <xdr:rowOff>157141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2218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2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24386</xdr:rowOff>
    </xdr:from>
    <xdr:to>
      <xdr:col>36</xdr:col>
      <xdr:colOff>165100</xdr:colOff>
      <xdr:row>97</xdr:row>
      <xdr:rowOff>125986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117113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74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25169</xdr:rowOff>
    </xdr:from>
    <xdr:to>
      <xdr:col>55</xdr:col>
      <xdr:colOff>50800</xdr:colOff>
      <xdr:row>95</xdr:row>
      <xdr:rowOff>126769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31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3596</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29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111661</xdr:rowOff>
    </xdr:from>
    <xdr:to>
      <xdr:col>50</xdr:col>
      <xdr:colOff>165100</xdr:colOff>
      <xdr:row>96</xdr:row>
      <xdr:rowOff>41811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39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32938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4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167979</xdr:rowOff>
    </xdr:from>
    <xdr:to>
      <xdr:col>46</xdr:col>
      <xdr:colOff>38100</xdr:colOff>
      <xdr:row>96</xdr:row>
      <xdr:rowOff>98129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45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89256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54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104232</xdr:rowOff>
    </xdr:from>
    <xdr:to>
      <xdr:col>41</xdr:col>
      <xdr:colOff>101600</xdr:colOff>
      <xdr:row>97</xdr:row>
      <xdr:rowOff>34382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56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25509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65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93847</xdr:rowOff>
    </xdr:from>
    <xdr:to>
      <xdr:col>36</xdr:col>
      <xdr:colOff>165100</xdr:colOff>
      <xdr:row>97</xdr:row>
      <xdr:rowOff>23997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55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40524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32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74320</xdr:rowOff>
    </xdr:from>
    <xdr:to>
      <xdr:col>85</xdr:col>
      <xdr:colOff>126364</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560720"/>
          <a:ext cx="1269" cy="1094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20997</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33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74320</xdr:rowOff>
    </xdr:from>
    <xdr:to>
      <xdr:col>86</xdr:col>
      <xdr:colOff>25400</xdr:colOff>
      <xdr:row>32</xdr:row>
      <xdr:rowOff>74320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5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151907</xdr:rowOff>
    </xdr:from>
    <xdr:to>
      <xdr:col>85</xdr:col>
      <xdr:colOff>127000</xdr:colOff>
      <xdr:row>36</xdr:row>
      <xdr:rowOff>155702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5981207"/>
          <a:ext cx="838200" cy="34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64355</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08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85928</xdr:rowOff>
    </xdr:from>
    <xdr:to>
      <xdr:col>85</xdr:col>
      <xdr:colOff>177800</xdr:colOff>
      <xdr:row>38</xdr:row>
      <xdr:rowOff>16078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116794</xdr:rowOff>
    </xdr:from>
    <xdr:to>
      <xdr:col>81</xdr:col>
      <xdr:colOff>50800</xdr:colOff>
      <xdr:row>34</xdr:row>
      <xdr:rowOff>151907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5946094"/>
          <a:ext cx="889000" cy="3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158257</xdr:rowOff>
    </xdr:from>
    <xdr:to>
      <xdr:col>81</xdr:col>
      <xdr:colOff>101600</xdr:colOff>
      <xdr:row>38</xdr:row>
      <xdr:rowOff>88407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0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79534</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59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116794</xdr:rowOff>
    </xdr:from>
    <xdr:to>
      <xdr:col>76</xdr:col>
      <xdr:colOff>114300</xdr:colOff>
      <xdr:row>35</xdr:row>
      <xdr:rowOff>118029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5946094"/>
          <a:ext cx="889000" cy="17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5369</xdr:rowOff>
    </xdr:from>
    <xdr:to>
      <xdr:col>76</xdr:col>
      <xdr:colOff>165100</xdr:colOff>
      <xdr:row>38</xdr:row>
      <xdr:rowOff>106969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2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98096</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61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118029</xdr:rowOff>
    </xdr:from>
    <xdr:to>
      <xdr:col>71</xdr:col>
      <xdr:colOff>177800</xdr:colOff>
      <xdr:row>38</xdr:row>
      <xdr:rowOff>47848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118779"/>
          <a:ext cx="889000" cy="44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139100</xdr:rowOff>
    </xdr:from>
    <xdr:to>
      <xdr:col>72</xdr:col>
      <xdr:colOff>38100</xdr:colOff>
      <xdr:row>38</xdr:row>
      <xdr:rowOff>69250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48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60378</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57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53330</xdr:rowOff>
    </xdr:from>
    <xdr:to>
      <xdr:col>67</xdr:col>
      <xdr:colOff>101600</xdr:colOff>
      <xdr:row>38</xdr:row>
      <xdr:rowOff>154930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6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146057</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661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104902</xdr:rowOff>
    </xdr:from>
    <xdr:to>
      <xdr:col>85</xdr:col>
      <xdr:colOff>177800</xdr:colOff>
      <xdr:row>37</xdr:row>
      <xdr:rowOff>35052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2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127779</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128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101107</xdr:rowOff>
    </xdr:from>
    <xdr:to>
      <xdr:col>81</xdr:col>
      <xdr:colOff>101600</xdr:colOff>
      <xdr:row>35</xdr:row>
      <xdr:rowOff>31257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593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47784</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14111" y="570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65994</xdr:rowOff>
    </xdr:from>
    <xdr:to>
      <xdr:col>76</xdr:col>
      <xdr:colOff>165100</xdr:colOff>
      <xdr:row>34</xdr:row>
      <xdr:rowOff>167594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589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12671</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25111" y="567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67229</xdr:rowOff>
    </xdr:from>
    <xdr:to>
      <xdr:col>72</xdr:col>
      <xdr:colOff>38100</xdr:colOff>
      <xdr:row>35</xdr:row>
      <xdr:rowOff>168829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06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13906</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36111" y="58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168498</xdr:rowOff>
    </xdr:from>
    <xdr:to>
      <xdr:col>67</xdr:col>
      <xdr:colOff>101600</xdr:colOff>
      <xdr:row>38</xdr:row>
      <xdr:rowOff>98648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51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115176</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28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87179</xdr:rowOff>
    </xdr:from>
    <xdr:to>
      <xdr:col>85</xdr:col>
      <xdr:colOff>126364</xdr:colOff>
      <xdr:row>79</xdr:row>
      <xdr:rowOff>25667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260129"/>
          <a:ext cx="1269" cy="1310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29494</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5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25667</xdr:rowOff>
    </xdr:from>
    <xdr:to>
      <xdr:col>86</xdr:col>
      <xdr:colOff>25400</xdr:colOff>
      <xdr:row>79</xdr:row>
      <xdr:rowOff>25667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5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33856</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203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87179</xdr:rowOff>
    </xdr:from>
    <xdr:to>
      <xdr:col>86</xdr:col>
      <xdr:colOff>25400</xdr:colOff>
      <xdr:row>71</xdr:row>
      <xdr:rowOff>87179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26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147777</xdr:rowOff>
    </xdr:from>
    <xdr:to>
      <xdr:col>85</xdr:col>
      <xdr:colOff>127000</xdr:colOff>
      <xdr:row>76</xdr:row>
      <xdr:rowOff>160350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3177977"/>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39368</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8981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16490</xdr:rowOff>
    </xdr:from>
    <xdr:to>
      <xdr:col>85</xdr:col>
      <xdr:colOff>177800</xdr:colOff>
      <xdr:row>76</xdr:row>
      <xdr:rowOff>118090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0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145759</xdr:rowOff>
    </xdr:from>
    <xdr:to>
      <xdr:col>81</xdr:col>
      <xdr:colOff>50800</xdr:colOff>
      <xdr:row>76</xdr:row>
      <xdr:rowOff>147777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3175959"/>
          <a:ext cx="889000" cy="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171138</xdr:rowOff>
    </xdr:from>
    <xdr:to>
      <xdr:col>81</xdr:col>
      <xdr:colOff>101600</xdr:colOff>
      <xdr:row>76</xdr:row>
      <xdr:rowOff>101288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0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117816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80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138748</xdr:rowOff>
    </xdr:from>
    <xdr:to>
      <xdr:col>76</xdr:col>
      <xdr:colOff>114300</xdr:colOff>
      <xdr:row>76</xdr:row>
      <xdr:rowOff>145759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3168948"/>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20796</xdr:rowOff>
    </xdr:from>
    <xdr:to>
      <xdr:col>76</xdr:col>
      <xdr:colOff>165100</xdr:colOff>
      <xdr:row>76</xdr:row>
      <xdr:rowOff>122396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138923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82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107505</xdr:rowOff>
    </xdr:from>
    <xdr:to>
      <xdr:col>71</xdr:col>
      <xdr:colOff>177800</xdr:colOff>
      <xdr:row>76</xdr:row>
      <xdr:rowOff>138748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3137705"/>
          <a:ext cx="889000" cy="3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23825</xdr:rowOff>
    </xdr:from>
    <xdr:to>
      <xdr:col>72</xdr:col>
      <xdr:colOff>38100</xdr:colOff>
      <xdr:row>76</xdr:row>
      <xdr:rowOff>125425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0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141952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82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137401</xdr:rowOff>
    </xdr:from>
    <xdr:to>
      <xdr:col>67</xdr:col>
      <xdr:colOff>101600</xdr:colOff>
      <xdr:row>77</xdr:row>
      <xdr:rowOff>67551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1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58678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326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109550</xdr:rowOff>
    </xdr:from>
    <xdr:to>
      <xdr:col>85</xdr:col>
      <xdr:colOff>177800</xdr:colOff>
      <xdr:row>77</xdr:row>
      <xdr:rowOff>39700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1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87977</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11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96977</xdr:rowOff>
    </xdr:from>
    <xdr:to>
      <xdr:col>81</xdr:col>
      <xdr:colOff>101600</xdr:colOff>
      <xdr:row>77</xdr:row>
      <xdr:rowOff>27127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12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18254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321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94959</xdr:rowOff>
    </xdr:from>
    <xdr:to>
      <xdr:col>76</xdr:col>
      <xdr:colOff>165100</xdr:colOff>
      <xdr:row>77</xdr:row>
      <xdr:rowOff>25109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12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16236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321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87948</xdr:rowOff>
    </xdr:from>
    <xdr:to>
      <xdr:col>72</xdr:col>
      <xdr:colOff>38100</xdr:colOff>
      <xdr:row>77</xdr:row>
      <xdr:rowOff>18098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1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9225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2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56705</xdr:rowOff>
    </xdr:from>
    <xdr:to>
      <xdr:col>67</xdr:col>
      <xdr:colOff>101600</xdr:colOff>
      <xdr:row>76</xdr:row>
      <xdr:rowOff>158305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08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3383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86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44766</xdr:rowOff>
    </xdr:from>
    <xdr:to>
      <xdr:col>85</xdr:col>
      <xdr:colOff>126364</xdr:colOff>
      <xdr:row>99</xdr:row>
      <xdr:rowOff>51983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818166"/>
          <a:ext cx="1269" cy="120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55810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9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51983</xdr:rowOff>
    </xdr:from>
    <xdr:to>
      <xdr:col>86</xdr:col>
      <xdr:colOff>25400</xdr:colOff>
      <xdr:row>99</xdr:row>
      <xdr:rowOff>51983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25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162893</xdr:rowOff>
    </xdr:from>
    <xdr:ext cx="534377"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9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44766</xdr:rowOff>
    </xdr:from>
    <xdr:to>
      <xdr:col>86</xdr:col>
      <xdr:colOff>25400</xdr:colOff>
      <xdr:row>92</xdr:row>
      <xdr:rowOff>44766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81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125200</xdr:rowOff>
    </xdr:from>
    <xdr:to>
      <xdr:col>85</xdr:col>
      <xdr:colOff>127000</xdr:colOff>
      <xdr:row>92</xdr:row>
      <xdr:rowOff>44766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5555700"/>
          <a:ext cx="838200" cy="26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167127</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26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17250</xdr:rowOff>
    </xdr:from>
    <xdr:to>
      <xdr:col>85</xdr:col>
      <xdr:colOff>177800</xdr:colOff>
      <xdr:row>97</xdr:row>
      <xdr:rowOff>118850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64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125200</xdr:rowOff>
    </xdr:from>
    <xdr:to>
      <xdr:col>81</xdr:col>
      <xdr:colOff>50800</xdr:colOff>
      <xdr:row>93</xdr:row>
      <xdr:rowOff>51656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5555700"/>
          <a:ext cx="889000" cy="44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115678</xdr:rowOff>
    </xdr:from>
    <xdr:to>
      <xdr:col>81</xdr:col>
      <xdr:colOff>101600</xdr:colOff>
      <xdr:row>97</xdr:row>
      <xdr:rowOff>45828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5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36955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66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150771</xdr:rowOff>
    </xdr:from>
    <xdr:to>
      <xdr:col>76</xdr:col>
      <xdr:colOff>114300</xdr:colOff>
      <xdr:row>93</xdr:row>
      <xdr:rowOff>51656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5752721"/>
          <a:ext cx="889000" cy="24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128643</xdr:rowOff>
    </xdr:from>
    <xdr:to>
      <xdr:col>76</xdr:col>
      <xdr:colOff>165100</xdr:colOff>
      <xdr:row>97</xdr:row>
      <xdr:rowOff>58793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5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49920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8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150771</xdr:rowOff>
    </xdr:from>
    <xdr:to>
      <xdr:col>71</xdr:col>
      <xdr:colOff>177800</xdr:colOff>
      <xdr:row>93</xdr:row>
      <xdr:rowOff>151881</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5752721"/>
          <a:ext cx="889000" cy="34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66791</xdr:rowOff>
    </xdr:from>
    <xdr:to>
      <xdr:col>72</xdr:col>
      <xdr:colOff>38100</xdr:colOff>
      <xdr:row>96</xdr:row>
      <xdr:rowOff>168391</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52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159518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129853</xdr:rowOff>
    </xdr:from>
    <xdr:to>
      <xdr:col>67</xdr:col>
      <xdr:colOff>101600</xdr:colOff>
      <xdr:row>97</xdr:row>
      <xdr:rowOff>60003</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58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51130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8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165416</xdr:rowOff>
    </xdr:from>
    <xdr:to>
      <xdr:col>85</xdr:col>
      <xdr:colOff>177800</xdr:colOff>
      <xdr:row>92</xdr:row>
      <xdr:rowOff>95566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576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118443</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572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74400</xdr:rowOff>
    </xdr:from>
    <xdr:to>
      <xdr:col>81</xdr:col>
      <xdr:colOff>101600</xdr:colOff>
      <xdr:row>91</xdr:row>
      <xdr:rowOff>4550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550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21077</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528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856</xdr:rowOff>
    </xdr:from>
    <xdr:to>
      <xdr:col>76</xdr:col>
      <xdr:colOff>165100</xdr:colOff>
      <xdr:row>93</xdr:row>
      <xdr:rowOff>102456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594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118983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572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99971</xdr:rowOff>
    </xdr:from>
    <xdr:to>
      <xdr:col>72</xdr:col>
      <xdr:colOff>38100</xdr:colOff>
      <xdr:row>92</xdr:row>
      <xdr:rowOff>30121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570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46648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547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101081</xdr:rowOff>
    </xdr:from>
    <xdr:to>
      <xdr:col>67</xdr:col>
      <xdr:colOff>101600</xdr:colOff>
      <xdr:row>94</xdr:row>
      <xdr:rowOff>31231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04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47758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58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71501</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15001"/>
          <a:ext cx="1269" cy="1515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18178</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499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71501</xdr:rowOff>
    </xdr:from>
    <xdr:to>
      <xdr:col>116</xdr:col>
      <xdr:colOff>152400</xdr:colOff>
      <xdr:row>30</xdr:row>
      <xdr:rowOff>71501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1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44196</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730746"/>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162831</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335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139954</xdr:rowOff>
    </xdr:from>
    <xdr:to>
      <xdr:col>116</xdr:col>
      <xdr:colOff>114300</xdr:colOff>
      <xdr:row>38</xdr:row>
      <xdr:rowOff>70104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41783</xdr:rowOff>
    </xdr:from>
    <xdr:to>
      <xdr:col>111</xdr:col>
      <xdr:colOff>177800</xdr:colOff>
      <xdr:row>39</xdr:row>
      <xdr:rowOff>44196</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728333"/>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143764</xdr:rowOff>
    </xdr:from>
    <xdr:to>
      <xdr:col>112</xdr:col>
      <xdr:colOff>38100</xdr:colOff>
      <xdr:row>38</xdr:row>
      <xdr:rowOff>73914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90441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6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41783</xdr:rowOff>
    </xdr:from>
    <xdr:to>
      <xdr:col>107</xdr:col>
      <xdr:colOff>50800</xdr:colOff>
      <xdr:row>39</xdr:row>
      <xdr:rowOff>42545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72833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136779</xdr:rowOff>
    </xdr:from>
    <xdr:to>
      <xdr:col>107</xdr:col>
      <xdr:colOff>101600</xdr:colOff>
      <xdr:row>38</xdr:row>
      <xdr:rowOff>66929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83456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5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42545</xdr:rowOff>
    </xdr:from>
    <xdr:to>
      <xdr:col>102</xdr:col>
      <xdr:colOff>114300</xdr:colOff>
      <xdr:row>39</xdr:row>
      <xdr:rowOff>42799</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729095"/>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154432</xdr:rowOff>
    </xdr:from>
    <xdr:to>
      <xdr:col>102</xdr:col>
      <xdr:colOff>165100</xdr:colOff>
      <xdr:row>38</xdr:row>
      <xdr:rowOff>84582</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101109</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7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39116</xdr:rowOff>
    </xdr:from>
    <xdr:to>
      <xdr:col>98</xdr:col>
      <xdr:colOff>38100</xdr:colOff>
      <xdr:row>38</xdr:row>
      <xdr:rowOff>140716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157243</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7017" y="632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164846</xdr:rowOff>
    </xdr:from>
    <xdr:to>
      <xdr:col>112</xdr:col>
      <xdr:colOff>38100</xdr:colOff>
      <xdr:row>39</xdr:row>
      <xdr:rowOff>94996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86123</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772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162433</xdr:rowOff>
    </xdr:from>
    <xdr:to>
      <xdr:col>107</xdr:col>
      <xdr:colOff>101600</xdr:colOff>
      <xdr:row>39</xdr:row>
      <xdr:rowOff>92583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83710</xdr:rowOff>
    </xdr:from>
    <xdr:ext cx="313932"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77333" y="6770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163195</xdr:rowOff>
    </xdr:from>
    <xdr:to>
      <xdr:col>102</xdr:col>
      <xdr:colOff>165100</xdr:colOff>
      <xdr:row>39</xdr:row>
      <xdr:rowOff>93345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84472</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88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163449</xdr:rowOff>
    </xdr:from>
    <xdr:to>
      <xdr:col>98</xdr:col>
      <xdr:colOff>38100</xdr:colOff>
      <xdr:row>39</xdr:row>
      <xdr:rowOff>93599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84726</xdr:rowOff>
    </xdr:from>
    <xdr:ext cx="313932"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99333" y="677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97500</xdr:rowOff>
    </xdr:from>
    <xdr:to>
      <xdr:col>116</xdr:col>
      <xdr:colOff>62864</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9012900"/>
          <a:ext cx="1269" cy="1070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44177</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78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97500</xdr:rowOff>
    </xdr:from>
    <xdr:to>
      <xdr:col>116</xdr:col>
      <xdr:colOff>152400</xdr:colOff>
      <xdr:row>52</xdr:row>
      <xdr:rowOff>97500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901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134031</xdr:rowOff>
    </xdr:from>
    <xdr:to>
      <xdr:col>116</xdr:col>
      <xdr:colOff>63500</xdr:colOff>
      <xdr:row>58</xdr:row>
      <xdr:rowOff>134122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10078131"/>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25869</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627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2992</xdr:rowOff>
    </xdr:from>
    <xdr:to>
      <xdr:col>116</xdr:col>
      <xdr:colOff>114300</xdr:colOff>
      <xdr:row>57</xdr:row>
      <xdr:rowOff>104592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77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132522</xdr:rowOff>
    </xdr:from>
    <xdr:to>
      <xdr:col>111</xdr:col>
      <xdr:colOff>177800</xdr:colOff>
      <xdr:row>58</xdr:row>
      <xdr:rowOff>134031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10076622"/>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164155</xdr:rowOff>
    </xdr:from>
    <xdr:to>
      <xdr:col>112</xdr:col>
      <xdr:colOff>38100</xdr:colOff>
      <xdr:row>57</xdr:row>
      <xdr:rowOff>94305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110832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54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126395</xdr:rowOff>
    </xdr:from>
    <xdr:to>
      <xdr:col>107</xdr:col>
      <xdr:colOff>50800</xdr:colOff>
      <xdr:row>58</xdr:row>
      <xdr:rowOff>132522</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10070495"/>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140243</xdr:rowOff>
    </xdr:from>
    <xdr:to>
      <xdr:col>107</xdr:col>
      <xdr:colOff>101600</xdr:colOff>
      <xdr:row>57</xdr:row>
      <xdr:rowOff>70393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86920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51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125938</xdr:rowOff>
    </xdr:from>
    <xdr:to>
      <xdr:col>102</xdr:col>
      <xdr:colOff>114300</xdr:colOff>
      <xdr:row>58</xdr:row>
      <xdr:rowOff>126395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1007003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141661</xdr:rowOff>
    </xdr:from>
    <xdr:to>
      <xdr:col>102</xdr:col>
      <xdr:colOff>165100</xdr:colOff>
      <xdr:row>57</xdr:row>
      <xdr:rowOff>71811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88338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5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112034</xdr:rowOff>
    </xdr:from>
    <xdr:to>
      <xdr:col>98</xdr:col>
      <xdr:colOff>38100</xdr:colOff>
      <xdr:row>57</xdr:row>
      <xdr:rowOff>42184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71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58711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48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83322</xdr:rowOff>
    </xdr:from>
    <xdr:to>
      <xdr:col>116</xdr:col>
      <xdr:colOff>114300</xdr:colOff>
      <xdr:row>59</xdr:row>
      <xdr:rowOff>13472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02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169699</xdr:rowOff>
    </xdr:from>
    <xdr:ext cx="378565"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942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83231</xdr:rowOff>
    </xdr:from>
    <xdr:to>
      <xdr:col>112</xdr:col>
      <xdr:colOff>38100</xdr:colOff>
      <xdr:row>59</xdr:row>
      <xdr:rowOff>13381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02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4508</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4017" y="10120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81722</xdr:rowOff>
    </xdr:from>
    <xdr:to>
      <xdr:col>107</xdr:col>
      <xdr:colOff>101600</xdr:colOff>
      <xdr:row>59</xdr:row>
      <xdr:rowOff>11872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02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2999</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5017" y="10118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75595</xdr:rowOff>
    </xdr:from>
    <xdr:to>
      <xdr:col>102</xdr:col>
      <xdr:colOff>165100</xdr:colOff>
      <xdr:row>59</xdr:row>
      <xdr:rowOff>5745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01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168322</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6017" y="1011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75138</xdr:rowOff>
    </xdr:from>
    <xdr:to>
      <xdr:col>98</xdr:col>
      <xdr:colOff>38100</xdr:colOff>
      <xdr:row>59</xdr:row>
      <xdr:rowOff>5288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01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167865</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67017" y="10111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171148</xdr:rowOff>
    </xdr:from>
    <xdr:to>
      <xdr:col>116</xdr:col>
      <xdr:colOff>62864</xdr:colOff>
      <xdr:row>78</xdr:row>
      <xdr:rowOff>99434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172648"/>
          <a:ext cx="1269" cy="129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103261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47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99434</xdr:rowOff>
    </xdr:from>
    <xdr:to>
      <xdr:col>116</xdr:col>
      <xdr:colOff>152400</xdr:colOff>
      <xdr:row>78</xdr:row>
      <xdr:rowOff>99434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47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117825</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94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171148</xdr:rowOff>
    </xdr:from>
    <xdr:to>
      <xdr:col>116</xdr:col>
      <xdr:colOff>152400</xdr:colOff>
      <xdr:row>70</xdr:row>
      <xdr:rowOff>171148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172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11554</xdr:rowOff>
    </xdr:from>
    <xdr:to>
      <xdr:col>116</xdr:col>
      <xdr:colOff>63500</xdr:colOff>
      <xdr:row>74</xdr:row>
      <xdr:rowOff>53811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2698854"/>
          <a:ext cx="838200" cy="4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151582</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838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1705</xdr:rowOff>
    </xdr:from>
    <xdr:to>
      <xdr:col>116</xdr:col>
      <xdr:colOff>114300</xdr:colOff>
      <xdr:row>75</xdr:row>
      <xdr:rowOff>103305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8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153579</xdr:rowOff>
    </xdr:from>
    <xdr:to>
      <xdr:col>111</xdr:col>
      <xdr:colOff>177800</xdr:colOff>
      <xdr:row>74</xdr:row>
      <xdr:rowOff>53811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0434300" y="12669429"/>
          <a:ext cx="889000" cy="7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32142</xdr:rowOff>
    </xdr:from>
    <xdr:to>
      <xdr:col>112</xdr:col>
      <xdr:colOff>38100</xdr:colOff>
      <xdr:row>75</xdr:row>
      <xdr:rowOff>133742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89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124869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98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153579</xdr:rowOff>
    </xdr:from>
    <xdr:to>
      <xdr:col>107</xdr:col>
      <xdr:colOff>50800</xdr:colOff>
      <xdr:row>73</xdr:row>
      <xdr:rowOff>164226</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2669429"/>
          <a:ext cx="889000" cy="1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167571</xdr:rowOff>
    </xdr:from>
    <xdr:to>
      <xdr:col>107</xdr:col>
      <xdr:colOff>101600</xdr:colOff>
      <xdr:row>75</xdr:row>
      <xdr:rowOff>97721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88848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94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139047</xdr:rowOff>
    </xdr:from>
    <xdr:to>
      <xdr:col>102</xdr:col>
      <xdr:colOff>114300</xdr:colOff>
      <xdr:row>73</xdr:row>
      <xdr:rowOff>164226</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656300" y="12654897"/>
          <a:ext cx="889000" cy="2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98501</xdr:rowOff>
    </xdr:from>
    <xdr:to>
      <xdr:col>102</xdr:col>
      <xdr:colOff>165100</xdr:colOff>
      <xdr:row>75</xdr:row>
      <xdr:rowOff>28651</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19778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8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138049</xdr:rowOff>
    </xdr:from>
    <xdr:to>
      <xdr:col>98</xdr:col>
      <xdr:colOff>38100</xdr:colOff>
      <xdr:row>75</xdr:row>
      <xdr:rowOff>68199</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59326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132204</xdr:rowOff>
    </xdr:from>
    <xdr:to>
      <xdr:col>116</xdr:col>
      <xdr:colOff>114300</xdr:colOff>
      <xdr:row>74</xdr:row>
      <xdr:rowOff>62354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6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155081</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49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3011</xdr:rowOff>
    </xdr:from>
    <xdr:to>
      <xdr:col>112</xdr:col>
      <xdr:colOff>38100</xdr:colOff>
      <xdr:row>74</xdr:row>
      <xdr:rowOff>104611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69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121138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46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102779</xdr:rowOff>
    </xdr:from>
    <xdr:to>
      <xdr:col>107</xdr:col>
      <xdr:colOff>101600</xdr:colOff>
      <xdr:row>74</xdr:row>
      <xdr:rowOff>32929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61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49456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39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113426</xdr:rowOff>
    </xdr:from>
    <xdr:to>
      <xdr:col>102</xdr:col>
      <xdr:colOff>165100</xdr:colOff>
      <xdr:row>74</xdr:row>
      <xdr:rowOff>43576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62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60103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40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88247</xdr:rowOff>
    </xdr:from>
    <xdr:to>
      <xdr:col>98</xdr:col>
      <xdr:colOff>38100</xdr:colOff>
      <xdr:row>74</xdr:row>
      <xdr:rowOff>18397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260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34924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37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・物件費については、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ふるさと納税の推進による歳入確保に努めた結果、返礼品に要する経費などが増となり、類似団体平均を大きく上回っている。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自立支援医療（障害福祉サービス）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児童扶養手当費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などの増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により前年度と比較して増加し、また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類似団体平均を大きく上回っていることから、健康対策の強化や単独扶助費の検証・見直しなどにより、抑制に努める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・補助費等については、肝属中部畑地かんがい事業償還に伴い前年度と比較し大幅に増額となり、類似団体平均を上回った。（当該事業に係る償還は、Ｒ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年度及びＲ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箇年）</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・普通建設事業費については、畜産クラスター事業や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鹿屋女子高校舎建設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などにより前年度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と比較して増加し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類似団体平均を上回っている。今後も給食センター整備や学校施設の増改築などの大型事業が予定されていることから、事業計画の見直しや平準化などにより将来負担の軽減に努める。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・災害復旧費については、平成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年度の台風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号に伴う災害により増加し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年度で当該災害復旧事業が終了したことから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減少したもの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102,875
102,196
448.15
58,164,100
55,398,556
2,200,894
25,598,472
40,553,250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131318</xdr:rowOff>
    </xdr:from>
    <xdr:to>
      <xdr:col>24</xdr:col>
      <xdr:colOff>62865</xdr:colOff>
      <xdr:row>39</xdr:row>
      <xdr:rowOff>103886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46268"/>
          <a:ext cx="127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107713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9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103886</xdr:rowOff>
    </xdr:from>
    <xdr:to>
      <xdr:col>24</xdr:col>
      <xdr:colOff>152400</xdr:colOff>
      <xdr:row>39</xdr:row>
      <xdr:rowOff>103886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9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77995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2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131318</xdr:rowOff>
    </xdr:from>
    <xdr:to>
      <xdr:col>24</xdr:col>
      <xdr:colOff>152400</xdr:colOff>
      <xdr:row>31</xdr:row>
      <xdr:rowOff>131318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46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59690</xdr:rowOff>
    </xdr:from>
    <xdr:to>
      <xdr:col>24</xdr:col>
      <xdr:colOff>63500</xdr:colOff>
      <xdr:row>35</xdr:row>
      <xdr:rowOff>134366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60440"/>
          <a:ext cx="8382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31513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2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53086</xdr:rowOff>
    </xdr:from>
    <xdr:to>
      <xdr:col>24</xdr:col>
      <xdr:colOff>114300</xdr:colOff>
      <xdr:row>35</xdr:row>
      <xdr:rowOff>154686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97790</xdr:rowOff>
    </xdr:from>
    <xdr:to>
      <xdr:col>19</xdr:col>
      <xdr:colOff>177800</xdr:colOff>
      <xdr:row>35</xdr:row>
      <xdr:rowOff>134366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985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67564</xdr:rowOff>
    </xdr:from>
    <xdr:to>
      <xdr:col>20</xdr:col>
      <xdr:colOff>38100</xdr:colOff>
      <xdr:row>35</xdr:row>
      <xdr:rowOff>169164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14241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4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65786</xdr:rowOff>
    </xdr:from>
    <xdr:to>
      <xdr:col>15</xdr:col>
      <xdr:colOff>50800</xdr:colOff>
      <xdr:row>35</xdr:row>
      <xdr:rowOff>97790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665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53848</xdr:rowOff>
    </xdr:from>
    <xdr:to>
      <xdr:col>15</xdr:col>
      <xdr:colOff>101600</xdr:colOff>
      <xdr:row>35</xdr:row>
      <xdr:rowOff>155448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146575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4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65024</xdr:rowOff>
    </xdr:from>
    <xdr:to>
      <xdr:col>10</xdr:col>
      <xdr:colOff>114300</xdr:colOff>
      <xdr:row>35</xdr:row>
      <xdr:rowOff>65786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94324"/>
          <a:ext cx="889000" cy="17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72898</xdr:rowOff>
    </xdr:from>
    <xdr:to>
      <xdr:col>10</xdr:col>
      <xdr:colOff>165100</xdr:colOff>
      <xdr:row>36</xdr:row>
      <xdr:rowOff>3048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165625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75184</xdr:rowOff>
    </xdr:from>
    <xdr:to>
      <xdr:col>6</xdr:col>
      <xdr:colOff>38100</xdr:colOff>
      <xdr:row>35</xdr:row>
      <xdr:rowOff>5334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167911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8890</xdr:rowOff>
    </xdr:from>
    <xdr:to>
      <xdr:col>24</xdr:col>
      <xdr:colOff>114300</xdr:colOff>
      <xdr:row>35</xdr:row>
      <xdr:rowOff>110490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31767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6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83566</xdr:rowOff>
    </xdr:from>
    <xdr:to>
      <xdr:col>20</xdr:col>
      <xdr:colOff>38100</xdr:colOff>
      <xdr:row>36</xdr:row>
      <xdr:rowOff>13716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8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4843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46990</xdr:rowOff>
    </xdr:from>
    <xdr:to>
      <xdr:col>15</xdr:col>
      <xdr:colOff>101600</xdr:colOff>
      <xdr:row>35</xdr:row>
      <xdr:rowOff>148590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4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165117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2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14986</xdr:rowOff>
    </xdr:from>
    <xdr:to>
      <xdr:col>10</xdr:col>
      <xdr:colOff>165100</xdr:colOff>
      <xdr:row>35</xdr:row>
      <xdr:rowOff>116586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133113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9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14224</xdr:rowOff>
    </xdr:from>
    <xdr:to>
      <xdr:col>6</xdr:col>
      <xdr:colOff>38100</xdr:colOff>
      <xdr:row>34</xdr:row>
      <xdr:rowOff>115824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132351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1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89560</xdr:rowOff>
    </xdr:from>
    <xdr:to>
      <xdr:col>24</xdr:col>
      <xdr:colOff>62865</xdr:colOff>
      <xdr:row>57</xdr:row>
      <xdr:rowOff>146368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33510"/>
          <a:ext cx="1270" cy="1085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150195</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99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146368</xdr:rowOff>
    </xdr:from>
    <xdr:to>
      <xdr:col>24</xdr:col>
      <xdr:colOff>152400</xdr:colOff>
      <xdr:row>57</xdr:row>
      <xdr:rowOff>146368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919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36237</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60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89560</xdr:rowOff>
    </xdr:from>
    <xdr:to>
      <xdr:col>24</xdr:col>
      <xdr:colOff>152400</xdr:colOff>
      <xdr:row>51</xdr:row>
      <xdr:rowOff>89560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3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89560</xdr:rowOff>
    </xdr:from>
    <xdr:to>
      <xdr:col>24</xdr:col>
      <xdr:colOff>63500</xdr:colOff>
      <xdr:row>52</xdr:row>
      <xdr:rowOff>9284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8833510"/>
          <a:ext cx="838200" cy="9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70699</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328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92272</xdr:rowOff>
    </xdr:from>
    <xdr:to>
      <xdr:col>24</xdr:col>
      <xdr:colOff>114300</xdr:colOff>
      <xdr:row>55</xdr:row>
      <xdr:rowOff>22422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35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9284</xdr:rowOff>
    </xdr:from>
    <xdr:to>
      <xdr:col>19</xdr:col>
      <xdr:colOff>177800</xdr:colOff>
      <xdr:row>52</xdr:row>
      <xdr:rowOff>38583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8924684"/>
          <a:ext cx="8890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138354</xdr:rowOff>
    </xdr:from>
    <xdr:to>
      <xdr:col>20</xdr:col>
      <xdr:colOff>38100</xdr:colOff>
      <xdr:row>55</xdr:row>
      <xdr:rowOff>68504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3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59631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8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150235</xdr:rowOff>
    </xdr:from>
    <xdr:to>
      <xdr:col>15</xdr:col>
      <xdr:colOff>50800</xdr:colOff>
      <xdr:row>52</xdr:row>
      <xdr:rowOff>38583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8894185"/>
          <a:ext cx="889000" cy="5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133896</xdr:rowOff>
    </xdr:from>
    <xdr:to>
      <xdr:col>15</xdr:col>
      <xdr:colOff>101600</xdr:colOff>
      <xdr:row>55</xdr:row>
      <xdr:rowOff>64046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55173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48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150235</xdr:rowOff>
    </xdr:from>
    <xdr:to>
      <xdr:col>10</xdr:col>
      <xdr:colOff>114300</xdr:colOff>
      <xdr:row>53</xdr:row>
      <xdr:rowOff>33039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8894185"/>
          <a:ext cx="889000" cy="22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132944</xdr:rowOff>
    </xdr:from>
    <xdr:to>
      <xdr:col>10</xdr:col>
      <xdr:colOff>165100</xdr:colOff>
      <xdr:row>55</xdr:row>
      <xdr:rowOff>63094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54221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48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65774</xdr:rowOff>
    </xdr:from>
    <xdr:to>
      <xdr:col>6</xdr:col>
      <xdr:colOff>38100</xdr:colOff>
      <xdr:row>55</xdr:row>
      <xdr:rowOff>167374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158501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38760</xdr:rowOff>
    </xdr:from>
    <xdr:to>
      <xdr:col>24</xdr:col>
      <xdr:colOff>114300</xdr:colOff>
      <xdr:row>51</xdr:row>
      <xdr:rowOff>140360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878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163237</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873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129934</xdr:rowOff>
    </xdr:from>
    <xdr:to>
      <xdr:col>20</xdr:col>
      <xdr:colOff>38100</xdr:colOff>
      <xdr:row>52</xdr:row>
      <xdr:rowOff>60084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887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76611</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864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159233</xdr:rowOff>
    </xdr:from>
    <xdr:to>
      <xdr:col>15</xdr:col>
      <xdr:colOff>101600</xdr:colOff>
      <xdr:row>52</xdr:row>
      <xdr:rowOff>89383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90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105910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867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99435</xdr:rowOff>
    </xdr:from>
    <xdr:to>
      <xdr:col>10</xdr:col>
      <xdr:colOff>165100</xdr:colOff>
      <xdr:row>52</xdr:row>
      <xdr:rowOff>29585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884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46112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861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153689</xdr:rowOff>
    </xdr:from>
    <xdr:to>
      <xdr:col>6</xdr:col>
      <xdr:colOff>38100</xdr:colOff>
      <xdr:row>53</xdr:row>
      <xdr:rowOff>83839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06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100366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884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11390</xdr:rowOff>
    </xdr:from>
    <xdr:to>
      <xdr:col>24</xdr:col>
      <xdr:colOff>62865</xdr:colOff>
      <xdr:row>78</xdr:row>
      <xdr:rowOff>53997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12890"/>
          <a:ext cx="1270" cy="141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57824</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30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53997</xdr:rowOff>
    </xdr:from>
    <xdr:to>
      <xdr:col>24</xdr:col>
      <xdr:colOff>152400</xdr:colOff>
      <xdr:row>78</xdr:row>
      <xdr:rowOff>53997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2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129517</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78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11390</xdr:rowOff>
    </xdr:from>
    <xdr:to>
      <xdr:col>24</xdr:col>
      <xdr:colOff>152400</xdr:colOff>
      <xdr:row>70</xdr:row>
      <xdr:rowOff>11390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1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170779</xdr:rowOff>
    </xdr:from>
    <xdr:to>
      <xdr:col>24</xdr:col>
      <xdr:colOff>63500</xdr:colOff>
      <xdr:row>75</xdr:row>
      <xdr:rowOff>120302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858079"/>
          <a:ext cx="838200" cy="12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67163</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925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88736</xdr:rowOff>
    </xdr:from>
    <xdr:to>
      <xdr:col>24</xdr:col>
      <xdr:colOff>114300</xdr:colOff>
      <xdr:row>76</xdr:row>
      <xdr:rowOff>18886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4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97670</xdr:rowOff>
    </xdr:from>
    <xdr:to>
      <xdr:col>19</xdr:col>
      <xdr:colOff>177800</xdr:colOff>
      <xdr:row>75</xdr:row>
      <xdr:rowOff>120302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2956420"/>
          <a:ext cx="8890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160201</xdr:rowOff>
    </xdr:from>
    <xdr:to>
      <xdr:col>20</xdr:col>
      <xdr:colOff>38100</xdr:colOff>
      <xdr:row>76</xdr:row>
      <xdr:rowOff>90351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1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81478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111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97670</xdr:rowOff>
    </xdr:from>
    <xdr:to>
      <xdr:col>15</xdr:col>
      <xdr:colOff>50800</xdr:colOff>
      <xdr:row>75</xdr:row>
      <xdr:rowOff>140081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956420"/>
          <a:ext cx="889000" cy="4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1357</xdr:rowOff>
    </xdr:from>
    <xdr:to>
      <xdr:col>15</xdr:col>
      <xdr:colOff>101600</xdr:colOff>
      <xdr:row>76</xdr:row>
      <xdr:rowOff>102957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94084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12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140081</xdr:rowOff>
    </xdr:from>
    <xdr:to>
      <xdr:col>10</xdr:col>
      <xdr:colOff>114300</xdr:colOff>
      <xdr:row>76</xdr:row>
      <xdr:rowOff>44734</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998831"/>
          <a:ext cx="889000" cy="7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40328</xdr:rowOff>
    </xdr:from>
    <xdr:to>
      <xdr:col>10</xdr:col>
      <xdr:colOff>165100</xdr:colOff>
      <xdr:row>76</xdr:row>
      <xdr:rowOff>141928</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133055</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16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86702</xdr:rowOff>
    </xdr:from>
    <xdr:to>
      <xdr:col>6</xdr:col>
      <xdr:colOff>38100</xdr:colOff>
      <xdr:row>77</xdr:row>
      <xdr:rowOff>16852</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7979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20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119979</xdr:rowOff>
    </xdr:from>
    <xdr:to>
      <xdr:col>24</xdr:col>
      <xdr:colOff>114300</xdr:colOff>
      <xdr:row>75</xdr:row>
      <xdr:rowOff>50129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80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142856</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658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69502</xdr:rowOff>
    </xdr:from>
    <xdr:to>
      <xdr:col>20</xdr:col>
      <xdr:colOff>38100</xdr:colOff>
      <xdr:row>75</xdr:row>
      <xdr:rowOff>171103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9282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16179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70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46870</xdr:rowOff>
    </xdr:from>
    <xdr:to>
      <xdr:col>15</xdr:col>
      <xdr:colOff>101600</xdr:colOff>
      <xdr:row>75</xdr:row>
      <xdr:rowOff>148470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90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164997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68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89281</xdr:rowOff>
    </xdr:from>
    <xdr:to>
      <xdr:col>10</xdr:col>
      <xdr:colOff>165100</xdr:colOff>
      <xdr:row>76</xdr:row>
      <xdr:rowOff>19431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94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35958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723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165384</xdr:rowOff>
    </xdr:from>
    <xdr:to>
      <xdr:col>6</xdr:col>
      <xdr:colOff>38100</xdr:colOff>
      <xdr:row>76</xdr:row>
      <xdr:rowOff>95534</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0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112060</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799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41517</xdr:rowOff>
    </xdr:from>
    <xdr:to>
      <xdr:col>24</xdr:col>
      <xdr:colOff>62865</xdr:colOff>
      <xdr:row>99</xdr:row>
      <xdr:rowOff>115278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43467"/>
          <a:ext cx="1270" cy="1445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119105</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09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115278</xdr:rowOff>
    </xdr:from>
    <xdr:to>
      <xdr:col>24</xdr:col>
      <xdr:colOff>152400</xdr:colOff>
      <xdr:row>99</xdr:row>
      <xdr:rowOff>115278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8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159644</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41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41517</xdr:rowOff>
    </xdr:from>
    <xdr:to>
      <xdr:col>24</xdr:col>
      <xdr:colOff>152400</xdr:colOff>
      <xdr:row>91</xdr:row>
      <xdr:rowOff>41517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4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4941</xdr:rowOff>
    </xdr:from>
    <xdr:to>
      <xdr:col>24</xdr:col>
      <xdr:colOff>63500</xdr:colOff>
      <xdr:row>98</xdr:row>
      <xdr:rowOff>29514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807041"/>
          <a:ext cx="838200" cy="2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166203</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5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143326</xdr:rowOff>
    </xdr:from>
    <xdr:to>
      <xdr:col>24</xdr:col>
      <xdr:colOff>114300</xdr:colOff>
      <xdr:row>97</xdr:row>
      <xdr:rowOff>73476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6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29514</xdr:rowOff>
    </xdr:from>
    <xdr:to>
      <xdr:col>19</xdr:col>
      <xdr:colOff>177800</xdr:colOff>
      <xdr:row>98</xdr:row>
      <xdr:rowOff>35782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831614"/>
          <a:ext cx="889000" cy="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18262</xdr:rowOff>
    </xdr:from>
    <xdr:to>
      <xdr:col>20</xdr:col>
      <xdr:colOff>38100</xdr:colOff>
      <xdr:row>97</xdr:row>
      <xdr:rowOff>119862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6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136389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4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35782</xdr:rowOff>
    </xdr:from>
    <xdr:to>
      <xdr:col>15</xdr:col>
      <xdr:colOff>50800</xdr:colOff>
      <xdr:row>98</xdr:row>
      <xdr:rowOff>40830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837882"/>
          <a:ext cx="889000" cy="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47467</xdr:rowOff>
    </xdr:from>
    <xdr:to>
      <xdr:col>15</xdr:col>
      <xdr:colOff>101600</xdr:colOff>
      <xdr:row>97</xdr:row>
      <xdr:rowOff>149067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7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165594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4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24104</xdr:rowOff>
    </xdr:from>
    <xdr:to>
      <xdr:col>10</xdr:col>
      <xdr:colOff>114300</xdr:colOff>
      <xdr:row>98</xdr:row>
      <xdr:rowOff>40830</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826204"/>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56229</xdr:rowOff>
    </xdr:from>
    <xdr:to>
      <xdr:col>10</xdr:col>
      <xdr:colOff>165100</xdr:colOff>
      <xdr:row>97</xdr:row>
      <xdr:rowOff>157829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68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2906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46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79090</xdr:rowOff>
    </xdr:from>
    <xdr:to>
      <xdr:col>6</xdr:col>
      <xdr:colOff>38100</xdr:colOff>
      <xdr:row>98</xdr:row>
      <xdr:rowOff>9240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70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25767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48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125591</xdr:rowOff>
    </xdr:from>
    <xdr:to>
      <xdr:col>24</xdr:col>
      <xdr:colOff>114300</xdr:colOff>
      <xdr:row>98</xdr:row>
      <xdr:rowOff>55741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75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104018</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73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150164</xdr:rowOff>
    </xdr:from>
    <xdr:to>
      <xdr:col>20</xdr:col>
      <xdr:colOff>38100</xdr:colOff>
      <xdr:row>98</xdr:row>
      <xdr:rowOff>80314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78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71441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87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156432</xdr:rowOff>
    </xdr:from>
    <xdr:to>
      <xdr:col>15</xdr:col>
      <xdr:colOff>101600</xdr:colOff>
      <xdr:row>98</xdr:row>
      <xdr:rowOff>86582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78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77709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87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161480</xdr:rowOff>
    </xdr:from>
    <xdr:to>
      <xdr:col>10</xdr:col>
      <xdr:colOff>165100</xdr:colOff>
      <xdr:row>98</xdr:row>
      <xdr:rowOff>91630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79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82757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88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144754</xdr:rowOff>
    </xdr:from>
    <xdr:to>
      <xdr:col>6</xdr:col>
      <xdr:colOff>38100</xdr:colOff>
      <xdr:row>98</xdr:row>
      <xdr:rowOff>74904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7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66031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8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138049</xdr:rowOff>
    </xdr:from>
    <xdr:to>
      <xdr:col>54</xdr:col>
      <xdr:colOff>189865</xdr:colOff>
      <xdr:row>39</xdr:row>
      <xdr:rowOff>30353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81549"/>
          <a:ext cx="1270" cy="1435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34180</xdr:rowOff>
    </xdr:from>
    <xdr:ext cx="378565"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2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30353</xdr:rowOff>
    </xdr:from>
    <xdr:to>
      <xdr:col>55</xdr:col>
      <xdr:colOff>88900</xdr:colOff>
      <xdr:row>39</xdr:row>
      <xdr:rowOff>30353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1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84726</xdr:rowOff>
    </xdr:from>
    <xdr:ext cx="534377"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5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138049</xdr:rowOff>
    </xdr:from>
    <xdr:to>
      <xdr:col>55</xdr:col>
      <xdr:colOff>88900</xdr:colOff>
      <xdr:row>30</xdr:row>
      <xdr:rowOff>138049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81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141859</xdr:rowOff>
    </xdr:from>
    <xdr:to>
      <xdr:col>55</xdr:col>
      <xdr:colOff>0</xdr:colOff>
      <xdr:row>38</xdr:row>
      <xdr:rowOff>144145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656959"/>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3319</xdr:rowOff>
    </xdr:from>
    <xdr:ext cx="469744"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46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151892</xdr:rowOff>
    </xdr:from>
    <xdr:to>
      <xdr:col>55</xdr:col>
      <xdr:colOff>50800</xdr:colOff>
      <xdr:row>38</xdr:row>
      <xdr:rowOff>82042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141859</xdr:rowOff>
    </xdr:from>
    <xdr:to>
      <xdr:col>50</xdr:col>
      <xdr:colOff>114300</xdr:colOff>
      <xdr:row>38</xdr:row>
      <xdr:rowOff>143383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65695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152273</xdr:rowOff>
    </xdr:from>
    <xdr:to>
      <xdr:col>50</xdr:col>
      <xdr:colOff>165100</xdr:colOff>
      <xdr:row>38</xdr:row>
      <xdr:rowOff>82423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98950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143383</xdr:rowOff>
    </xdr:from>
    <xdr:to>
      <xdr:col>45</xdr:col>
      <xdr:colOff>177800</xdr:colOff>
      <xdr:row>38</xdr:row>
      <xdr:rowOff>143891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658483"/>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145923</xdr:rowOff>
    </xdr:from>
    <xdr:to>
      <xdr:col>46</xdr:col>
      <xdr:colOff>38100</xdr:colOff>
      <xdr:row>38</xdr:row>
      <xdr:rowOff>76073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92600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134493</xdr:rowOff>
    </xdr:from>
    <xdr:to>
      <xdr:col>41</xdr:col>
      <xdr:colOff>50800</xdr:colOff>
      <xdr:row>38</xdr:row>
      <xdr:rowOff>143891</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649593"/>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153543</xdr:rowOff>
    </xdr:from>
    <xdr:to>
      <xdr:col>41</xdr:col>
      <xdr:colOff>101600</xdr:colOff>
      <xdr:row>38</xdr:row>
      <xdr:rowOff>83693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100220</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136144</xdr:rowOff>
    </xdr:from>
    <xdr:to>
      <xdr:col>36</xdr:col>
      <xdr:colOff>165100</xdr:colOff>
      <xdr:row>38</xdr:row>
      <xdr:rowOff>66294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82821</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93345</xdr:rowOff>
    </xdr:from>
    <xdr:to>
      <xdr:col>55</xdr:col>
      <xdr:colOff>50800</xdr:colOff>
      <xdr:row>39</xdr:row>
      <xdr:rowOff>23495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8272</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23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91059</xdr:rowOff>
    </xdr:from>
    <xdr:to>
      <xdr:col>50</xdr:col>
      <xdr:colOff>165100</xdr:colOff>
      <xdr:row>39</xdr:row>
      <xdr:rowOff>21209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0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12336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98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92583</xdr:rowOff>
    </xdr:from>
    <xdr:to>
      <xdr:col>46</xdr:col>
      <xdr:colOff>38100</xdr:colOff>
      <xdr:row>39</xdr:row>
      <xdr:rowOff>22733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0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13860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00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93091</xdr:rowOff>
    </xdr:from>
    <xdr:to>
      <xdr:col>41</xdr:col>
      <xdr:colOff>101600</xdr:colOff>
      <xdr:row>39</xdr:row>
      <xdr:rowOff>23241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0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14368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0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83693</xdr:rowOff>
    </xdr:from>
    <xdr:to>
      <xdr:col>36</xdr:col>
      <xdr:colOff>165100</xdr:colOff>
      <xdr:row>39</xdr:row>
      <xdr:rowOff>13843</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9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4970</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91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71074</xdr:rowOff>
    </xdr:from>
    <xdr:to>
      <xdr:col>54</xdr:col>
      <xdr:colOff>189865</xdr:colOff>
      <xdr:row>58</xdr:row>
      <xdr:rowOff>134625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15024"/>
          <a:ext cx="1270" cy="126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138452</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8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134625</xdr:rowOff>
    </xdr:from>
    <xdr:to>
      <xdr:col>55</xdr:col>
      <xdr:colOff>88900</xdr:colOff>
      <xdr:row>58</xdr:row>
      <xdr:rowOff>134625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7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17751</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71074</xdr:rowOff>
    </xdr:from>
    <xdr:to>
      <xdr:col>55</xdr:col>
      <xdr:colOff>88900</xdr:colOff>
      <xdr:row>51</xdr:row>
      <xdr:rowOff>71074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1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71074</xdr:rowOff>
    </xdr:from>
    <xdr:to>
      <xdr:col>55</xdr:col>
      <xdr:colOff>0</xdr:colOff>
      <xdr:row>53</xdr:row>
      <xdr:rowOff>145529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8815024"/>
          <a:ext cx="838200" cy="41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149326</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79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170899</xdr:rowOff>
    </xdr:from>
    <xdr:to>
      <xdr:col>55</xdr:col>
      <xdr:colOff>50800</xdr:colOff>
      <xdr:row>56</xdr:row>
      <xdr:rowOff>101049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0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136088</xdr:rowOff>
    </xdr:from>
    <xdr:to>
      <xdr:col>50</xdr:col>
      <xdr:colOff>114300</xdr:colOff>
      <xdr:row>53</xdr:row>
      <xdr:rowOff>145529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051488"/>
          <a:ext cx="889000" cy="18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164658</xdr:rowOff>
    </xdr:from>
    <xdr:to>
      <xdr:col>50</xdr:col>
      <xdr:colOff>165100</xdr:colOff>
      <xdr:row>56</xdr:row>
      <xdr:rowOff>94808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59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85935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8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136088</xdr:rowOff>
    </xdr:from>
    <xdr:to>
      <xdr:col>45</xdr:col>
      <xdr:colOff>177800</xdr:colOff>
      <xdr:row>55</xdr:row>
      <xdr:rowOff>111720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051488"/>
          <a:ext cx="889000" cy="48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150622</xdr:rowOff>
    </xdr:from>
    <xdr:to>
      <xdr:col>46</xdr:col>
      <xdr:colOff>38100</xdr:colOff>
      <xdr:row>56</xdr:row>
      <xdr:rowOff>80772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5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71899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111720</xdr:rowOff>
    </xdr:from>
    <xdr:to>
      <xdr:col>41</xdr:col>
      <xdr:colOff>50800</xdr:colOff>
      <xdr:row>55</xdr:row>
      <xdr:rowOff>120246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541470"/>
          <a:ext cx="889000" cy="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32458</xdr:rowOff>
    </xdr:from>
    <xdr:to>
      <xdr:col>41</xdr:col>
      <xdr:colOff>101600</xdr:colOff>
      <xdr:row>56</xdr:row>
      <xdr:rowOff>134058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125185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72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154256</xdr:rowOff>
    </xdr:from>
    <xdr:to>
      <xdr:col>36</xdr:col>
      <xdr:colOff>165100</xdr:colOff>
      <xdr:row>57</xdr:row>
      <xdr:rowOff>84406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5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75533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84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20274</xdr:rowOff>
    </xdr:from>
    <xdr:to>
      <xdr:col>55</xdr:col>
      <xdr:colOff>50800</xdr:colOff>
      <xdr:row>51</xdr:row>
      <xdr:rowOff>121874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876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144751</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871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94729</xdr:rowOff>
    </xdr:from>
    <xdr:to>
      <xdr:col>50</xdr:col>
      <xdr:colOff>165100</xdr:colOff>
      <xdr:row>54</xdr:row>
      <xdr:rowOff>24879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18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41406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895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85288</xdr:rowOff>
    </xdr:from>
    <xdr:to>
      <xdr:col>46</xdr:col>
      <xdr:colOff>38100</xdr:colOff>
      <xdr:row>53</xdr:row>
      <xdr:rowOff>15438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00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31965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877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60920</xdr:rowOff>
    </xdr:from>
    <xdr:to>
      <xdr:col>41</xdr:col>
      <xdr:colOff>101600</xdr:colOff>
      <xdr:row>55</xdr:row>
      <xdr:rowOff>162520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4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7597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26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69446</xdr:rowOff>
    </xdr:from>
    <xdr:to>
      <xdr:col>36</xdr:col>
      <xdr:colOff>165100</xdr:colOff>
      <xdr:row>55</xdr:row>
      <xdr:rowOff>171046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49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16123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27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46954</xdr:rowOff>
    </xdr:from>
    <xdr:to>
      <xdr:col>54</xdr:col>
      <xdr:colOff>189865</xdr:colOff>
      <xdr:row>79</xdr:row>
      <xdr:rowOff>76378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19904"/>
          <a:ext cx="1270" cy="1401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80205</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624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76378</xdr:rowOff>
    </xdr:from>
    <xdr:to>
      <xdr:col>55</xdr:col>
      <xdr:colOff>88900</xdr:colOff>
      <xdr:row>79</xdr:row>
      <xdr:rowOff>76378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6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165081</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99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46954</xdr:rowOff>
    </xdr:from>
    <xdr:to>
      <xdr:col>55</xdr:col>
      <xdr:colOff>88900</xdr:colOff>
      <xdr:row>71</xdr:row>
      <xdr:rowOff>46954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19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5186</xdr:rowOff>
    </xdr:from>
    <xdr:to>
      <xdr:col>55</xdr:col>
      <xdr:colOff>0</xdr:colOff>
      <xdr:row>78</xdr:row>
      <xdr:rowOff>56784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378286"/>
          <a:ext cx="838200" cy="5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94469</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2953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71591</xdr:rowOff>
    </xdr:from>
    <xdr:to>
      <xdr:col>55</xdr:col>
      <xdr:colOff>50800</xdr:colOff>
      <xdr:row>77</xdr:row>
      <xdr:rowOff>1741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121021</xdr:rowOff>
    </xdr:from>
    <xdr:to>
      <xdr:col>50</xdr:col>
      <xdr:colOff>114300</xdr:colOff>
      <xdr:row>78</xdr:row>
      <xdr:rowOff>56784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322671"/>
          <a:ext cx="889000" cy="10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144418</xdr:rowOff>
    </xdr:from>
    <xdr:to>
      <xdr:col>50</xdr:col>
      <xdr:colOff>165100</xdr:colOff>
      <xdr:row>77</xdr:row>
      <xdr:rowOff>74568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91094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94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121021</xdr:rowOff>
    </xdr:from>
    <xdr:to>
      <xdr:col>45</xdr:col>
      <xdr:colOff>177800</xdr:colOff>
      <xdr:row>78</xdr:row>
      <xdr:rowOff>3356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22671"/>
          <a:ext cx="889000" cy="5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137722</xdr:rowOff>
    </xdr:from>
    <xdr:to>
      <xdr:col>46</xdr:col>
      <xdr:colOff>38100</xdr:colOff>
      <xdr:row>77</xdr:row>
      <xdr:rowOff>67872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6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84400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94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106194</xdr:rowOff>
    </xdr:from>
    <xdr:to>
      <xdr:col>41</xdr:col>
      <xdr:colOff>50800</xdr:colOff>
      <xdr:row>78</xdr:row>
      <xdr:rowOff>3356</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307844"/>
          <a:ext cx="889000" cy="6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138409</xdr:rowOff>
    </xdr:from>
    <xdr:to>
      <xdr:col>41</xdr:col>
      <xdr:colOff>101600</xdr:colOff>
      <xdr:row>77</xdr:row>
      <xdr:rowOff>68559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1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85086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29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3893</xdr:rowOff>
    </xdr:from>
    <xdr:to>
      <xdr:col>36</xdr:col>
      <xdr:colOff>165100</xdr:colOff>
      <xdr:row>77</xdr:row>
      <xdr:rowOff>105493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122020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29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125836</xdr:rowOff>
    </xdr:from>
    <xdr:to>
      <xdr:col>55</xdr:col>
      <xdr:colOff>50800</xdr:colOff>
      <xdr:row>78</xdr:row>
      <xdr:rowOff>55986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104263</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0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5984</xdr:rowOff>
    </xdr:from>
    <xdr:to>
      <xdr:col>50</xdr:col>
      <xdr:colOff>165100</xdr:colOff>
      <xdr:row>78</xdr:row>
      <xdr:rowOff>107584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7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98711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47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70221</xdr:rowOff>
    </xdr:from>
    <xdr:to>
      <xdr:col>46</xdr:col>
      <xdr:colOff>38100</xdr:colOff>
      <xdr:row>78</xdr:row>
      <xdr:rowOff>371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7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162948</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36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124006</xdr:rowOff>
    </xdr:from>
    <xdr:to>
      <xdr:col>41</xdr:col>
      <xdr:colOff>101600</xdr:colOff>
      <xdr:row>78</xdr:row>
      <xdr:rowOff>54156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2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45283</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41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55394</xdr:rowOff>
    </xdr:from>
    <xdr:to>
      <xdr:col>36</xdr:col>
      <xdr:colOff>165100</xdr:colOff>
      <xdr:row>77</xdr:row>
      <xdr:rowOff>156994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25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148121</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34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23983</xdr:rowOff>
    </xdr:from>
    <xdr:to>
      <xdr:col>54</xdr:col>
      <xdr:colOff>189865</xdr:colOff>
      <xdr:row>99</xdr:row>
      <xdr:rowOff>10175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454483"/>
          <a:ext cx="1270" cy="1529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14002</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8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10175</xdr:rowOff>
    </xdr:from>
    <xdr:to>
      <xdr:col>55</xdr:col>
      <xdr:colOff>88900</xdr:colOff>
      <xdr:row>99</xdr:row>
      <xdr:rowOff>10175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83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142110</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22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23983</xdr:rowOff>
    </xdr:from>
    <xdr:to>
      <xdr:col>55</xdr:col>
      <xdr:colOff>88900</xdr:colOff>
      <xdr:row>90</xdr:row>
      <xdr:rowOff>23983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454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49678</xdr:rowOff>
    </xdr:from>
    <xdr:to>
      <xdr:col>55</xdr:col>
      <xdr:colOff>0</xdr:colOff>
      <xdr:row>97</xdr:row>
      <xdr:rowOff>79829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680328"/>
          <a:ext cx="838200" cy="3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49004</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165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26127</xdr:rowOff>
    </xdr:from>
    <xdr:to>
      <xdr:col>55</xdr:col>
      <xdr:colOff>50800</xdr:colOff>
      <xdr:row>95</xdr:row>
      <xdr:rowOff>127727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31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35641</xdr:rowOff>
    </xdr:from>
    <xdr:to>
      <xdr:col>50</xdr:col>
      <xdr:colOff>114300</xdr:colOff>
      <xdr:row>97</xdr:row>
      <xdr:rowOff>49678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666291"/>
          <a:ext cx="889000" cy="1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149799</xdr:rowOff>
    </xdr:from>
    <xdr:to>
      <xdr:col>50</xdr:col>
      <xdr:colOff>165100</xdr:colOff>
      <xdr:row>95</xdr:row>
      <xdr:rowOff>79949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2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96476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0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35641</xdr:rowOff>
    </xdr:from>
    <xdr:to>
      <xdr:col>45</xdr:col>
      <xdr:colOff>177800</xdr:colOff>
      <xdr:row>97</xdr:row>
      <xdr:rowOff>41585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666291"/>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123121</xdr:rowOff>
    </xdr:from>
    <xdr:to>
      <xdr:col>46</xdr:col>
      <xdr:colOff>38100</xdr:colOff>
      <xdr:row>95</xdr:row>
      <xdr:rowOff>53271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23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69798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01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41585</xdr:rowOff>
    </xdr:from>
    <xdr:to>
      <xdr:col>41</xdr:col>
      <xdr:colOff>50800</xdr:colOff>
      <xdr:row>97</xdr:row>
      <xdr:rowOff>130397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672235"/>
          <a:ext cx="889000" cy="8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170304</xdr:rowOff>
    </xdr:from>
    <xdr:to>
      <xdr:col>41</xdr:col>
      <xdr:colOff>101600</xdr:colOff>
      <xdr:row>95</xdr:row>
      <xdr:rowOff>100454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28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116981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06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109406</xdr:rowOff>
    </xdr:from>
    <xdr:to>
      <xdr:col>36</xdr:col>
      <xdr:colOff>165100</xdr:colOff>
      <xdr:row>96</xdr:row>
      <xdr:rowOff>39556</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39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56083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17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29029</xdr:rowOff>
    </xdr:from>
    <xdr:to>
      <xdr:col>55</xdr:col>
      <xdr:colOff>50800</xdr:colOff>
      <xdr:row>97</xdr:row>
      <xdr:rowOff>130629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65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7456</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63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170328</xdr:rowOff>
    </xdr:from>
    <xdr:to>
      <xdr:col>50</xdr:col>
      <xdr:colOff>165100</xdr:colOff>
      <xdr:row>97</xdr:row>
      <xdr:rowOff>100478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6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91605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7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156291</xdr:rowOff>
    </xdr:from>
    <xdr:to>
      <xdr:col>46</xdr:col>
      <xdr:colOff>38100</xdr:colOff>
      <xdr:row>97</xdr:row>
      <xdr:rowOff>86441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61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77568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70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162235</xdr:rowOff>
    </xdr:from>
    <xdr:to>
      <xdr:col>41</xdr:col>
      <xdr:colOff>101600</xdr:colOff>
      <xdr:row>97</xdr:row>
      <xdr:rowOff>92385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62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83512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71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79597</xdr:rowOff>
    </xdr:from>
    <xdr:to>
      <xdr:col>36</xdr:col>
      <xdr:colOff>165100</xdr:colOff>
      <xdr:row>98</xdr:row>
      <xdr:rowOff>9747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1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80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30048</xdr:rowOff>
    </xdr:from>
    <xdr:to>
      <xdr:col>85</xdr:col>
      <xdr:colOff>126364</xdr:colOff>
      <xdr:row>37</xdr:row>
      <xdr:rowOff>156845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44998"/>
          <a:ext cx="1269" cy="115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160672</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0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156845</xdr:rowOff>
    </xdr:from>
    <xdr:to>
      <xdr:col>86</xdr:col>
      <xdr:colOff>25400</xdr:colOff>
      <xdr:row>37</xdr:row>
      <xdr:rowOff>156845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00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148175</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12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30048</xdr:rowOff>
    </xdr:from>
    <xdr:to>
      <xdr:col>86</xdr:col>
      <xdr:colOff>25400</xdr:colOff>
      <xdr:row>31</xdr:row>
      <xdr:rowOff>30048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4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27076</xdr:rowOff>
    </xdr:from>
    <xdr:to>
      <xdr:col>85</xdr:col>
      <xdr:colOff>127000</xdr:colOff>
      <xdr:row>35</xdr:row>
      <xdr:rowOff>92456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027826"/>
          <a:ext cx="8382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20337</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5678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168910</xdr:rowOff>
    </xdr:from>
    <xdr:to>
      <xdr:col>85</xdr:col>
      <xdr:colOff>177800</xdr:colOff>
      <xdr:row>34</xdr:row>
      <xdr:rowOff>99060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27076</xdr:rowOff>
    </xdr:from>
    <xdr:to>
      <xdr:col>81</xdr:col>
      <xdr:colOff>50800</xdr:colOff>
      <xdr:row>35</xdr:row>
      <xdr:rowOff>72339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027826"/>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165024</xdr:rowOff>
    </xdr:from>
    <xdr:to>
      <xdr:col>81</xdr:col>
      <xdr:colOff>101600</xdr:colOff>
      <xdr:row>34</xdr:row>
      <xdr:rowOff>95174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582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111701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5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72339</xdr:rowOff>
    </xdr:from>
    <xdr:to>
      <xdr:col>76</xdr:col>
      <xdr:colOff>114300</xdr:colOff>
      <xdr:row>35</xdr:row>
      <xdr:rowOff>149454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073089"/>
          <a:ext cx="889000" cy="7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57277</xdr:rowOff>
    </xdr:from>
    <xdr:to>
      <xdr:col>76</xdr:col>
      <xdr:colOff>165100</xdr:colOff>
      <xdr:row>34</xdr:row>
      <xdr:rowOff>158877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588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3954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66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171247</xdr:rowOff>
    </xdr:from>
    <xdr:to>
      <xdr:col>71</xdr:col>
      <xdr:colOff>177800</xdr:colOff>
      <xdr:row>35</xdr:row>
      <xdr:rowOff>149454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5657647"/>
          <a:ext cx="889000" cy="49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43104</xdr:rowOff>
    </xdr:from>
    <xdr:to>
      <xdr:col>72</xdr:col>
      <xdr:colOff>38100</xdr:colOff>
      <xdr:row>34</xdr:row>
      <xdr:rowOff>144704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587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161231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64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9728</xdr:rowOff>
    </xdr:from>
    <xdr:to>
      <xdr:col>67</xdr:col>
      <xdr:colOff>101600</xdr:colOff>
      <xdr:row>34</xdr:row>
      <xdr:rowOff>111328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583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102455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93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41656</xdr:rowOff>
    </xdr:from>
    <xdr:to>
      <xdr:col>85</xdr:col>
      <xdr:colOff>177800</xdr:colOff>
      <xdr:row>35</xdr:row>
      <xdr:rowOff>143256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0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20083</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02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147726</xdr:rowOff>
    </xdr:from>
    <xdr:to>
      <xdr:col>81</xdr:col>
      <xdr:colOff>101600</xdr:colOff>
      <xdr:row>35</xdr:row>
      <xdr:rowOff>77876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597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69003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06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21539</xdr:rowOff>
    </xdr:from>
    <xdr:to>
      <xdr:col>76</xdr:col>
      <xdr:colOff>165100</xdr:colOff>
      <xdr:row>35</xdr:row>
      <xdr:rowOff>123139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02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114266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11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98654</xdr:rowOff>
    </xdr:from>
    <xdr:to>
      <xdr:col>72</xdr:col>
      <xdr:colOff>38100</xdr:colOff>
      <xdr:row>36</xdr:row>
      <xdr:rowOff>28804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09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19931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19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120447</xdr:rowOff>
    </xdr:from>
    <xdr:to>
      <xdr:col>67</xdr:col>
      <xdr:colOff>101600</xdr:colOff>
      <xdr:row>33</xdr:row>
      <xdr:rowOff>50597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560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67124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38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146920</xdr:rowOff>
    </xdr:from>
    <xdr:to>
      <xdr:col>85</xdr:col>
      <xdr:colOff>126364</xdr:colOff>
      <xdr:row>58</xdr:row>
      <xdr:rowOff>11874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890870"/>
          <a:ext cx="1269" cy="1065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15701</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95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11874</xdr:rowOff>
    </xdr:from>
    <xdr:to>
      <xdr:col>86</xdr:col>
      <xdr:colOff>25400</xdr:colOff>
      <xdr:row>58</xdr:row>
      <xdr:rowOff>11874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955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93597</xdr:rowOff>
    </xdr:from>
    <xdr:ext cx="534377"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66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146920</xdr:rowOff>
    </xdr:from>
    <xdr:to>
      <xdr:col>86</xdr:col>
      <xdr:colOff>25400</xdr:colOff>
      <xdr:row>51</xdr:row>
      <xdr:rowOff>146920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89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168313</xdr:rowOff>
    </xdr:from>
    <xdr:to>
      <xdr:col>85</xdr:col>
      <xdr:colOff>127000</xdr:colOff>
      <xdr:row>54</xdr:row>
      <xdr:rowOff>9855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255163"/>
          <a:ext cx="838200" cy="1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162348</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420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12471</xdr:rowOff>
    </xdr:from>
    <xdr:to>
      <xdr:col>85</xdr:col>
      <xdr:colOff>177800</xdr:colOff>
      <xdr:row>55</xdr:row>
      <xdr:rowOff>114071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44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168313</xdr:rowOff>
    </xdr:from>
    <xdr:to>
      <xdr:col>81</xdr:col>
      <xdr:colOff>50800</xdr:colOff>
      <xdr:row>55</xdr:row>
      <xdr:rowOff>165094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255163"/>
          <a:ext cx="889000" cy="33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101054</xdr:rowOff>
    </xdr:from>
    <xdr:to>
      <xdr:col>81</xdr:col>
      <xdr:colOff>101600</xdr:colOff>
      <xdr:row>56</xdr:row>
      <xdr:rowOff>31204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53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22331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62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165094</xdr:rowOff>
    </xdr:from>
    <xdr:to>
      <xdr:col>76</xdr:col>
      <xdr:colOff>114300</xdr:colOff>
      <xdr:row>57</xdr:row>
      <xdr:rowOff>4178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594844"/>
          <a:ext cx="889000" cy="18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98520</xdr:rowOff>
    </xdr:from>
    <xdr:to>
      <xdr:col>76</xdr:col>
      <xdr:colOff>165100</xdr:colOff>
      <xdr:row>56</xdr:row>
      <xdr:rowOff>28670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5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45197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30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27324</xdr:rowOff>
    </xdr:from>
    <xdr:to>
      <xdr:col>71</xdr:col>
      <xdr:colOff>177800</xdr:colOff>
      <xdr:row>57</xdr:row>
      <xdr:rowOff>4178</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9628524"/>
          <a:ext cx="889000" cy="14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66993</xdr:rowOff>
    </xdr:from>
    <xdr:to>
      <xdr:col>72</xdr:col>
      <xdr:colOff>38100</xdr:colOff>
      <xdr:row>55</xdr:row>
      <xdr:rowOff>168593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49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13670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27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122218</xdr:rowOff>
    </xdr:from>
    <xdr:to>
      <xdr:col>67</xdr:col>
      <xdr:colOff>101600</xdr:colOff>
      <xdr:row>56</xdr:row>
      <xdr:rowOff>52368</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68895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3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130505</xdr:rowOff>
    </xdr:from>
    <xdr:to>
      <xdr:col>85</xdr:col>
      <xdr:colOff>177800</xdr:colOff>
      <xdr:row>54</xdr:row>
      <xdr:rowOff>60655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21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153382</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0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117513</xdr:rowOff>
    </xdr:from>
    <xdr:to>
      <xdr:col>81</xdr:col>
      <xdr:colOff>101600</xdr:colOff>
      <xdr:row>54</xdr:row>
      <xdr:rowOff>47663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2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64190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897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114294</xdr:rowOff>
    </xdr:from>
    <xdr:to>
      <xdr:col>76</xdr:col>
      <xdr:colOff>165100</xdr:colOff>
      <xdr:row>56</xdr:row>
      <xdr:rowOff>44444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5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35571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63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124828</xdr:rowOff>
    </xdr:from>
    <xdr:to>
      <xdr:col>72</xdr:col>
      <xdr:colOff>38100</xdr:colOff>
      <xdr:row>57</xdr:row>
      <xdr:rowOff>54978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72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46105</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81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147974</xdr:rowOff>
    </xdr:from>
    <xdr:to>
      <xdr:col>67</xdr:col>
      <xdr:colOff>101600</xdr:colOff>
      <xdr:row>56</xdr:row>
      <xdr:rowOff>78124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57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69251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67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74320</xdr:rowOff>
    </xdr:from>
    <xdr:to>
      <xdr:col>85</xdr:col>
      <xdr:colOff>126364</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418720"/>
          <a:ext cx="1269" cy="1094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20997</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19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74320</xdr:rowOff>
    </xdr:from>
    <xdr:to>
      <xdr:col>86</xdr:col>
      <xdr:colOff>25400</xdr:colOff>
      <xdr:row>72</xdr:row>
      <xdr:rowOff>74320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41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151907</xdr:rowOff>
    </xdr:from>
    <xdr:to>
      <xdr:col>85</xdr:col>
      <xdr:colOff>127000</xdr:colOff>
      <xdr:row>76</xdr:row>
      <xdr:rowOff>155702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2839207"/>
          <a:ext cx="838200" cy="34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64355</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266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85928</xdr:rowOff>
    </xdr:from>
    <xdr:to>
      <xdr:col>85</xdr:col>
      <xdr:colOff>177800</xdr:colOff>
      <xdr:row>78</xdr:row>
      <xdr:rowOff>16078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28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116794</xdr:rowOff>
    </xdr:from>
    <xdr:to>
      <xdr:col>81</xdr:col>
      <xdr:colOff>50800</xdr:colOff>
      <xdr:row>74</xdr:row>
      <xdr:rowOff>151907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2804094"/>
          <a:ext cx="889000" cy="3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158257</xdr:rowOff>
    </xdr:from>
    <xdr:to>
      <xdr:col>81</xdr:col>
      <xdr:colOff>101600</xdr:colOff>
      <xdr:row>78</xdr:row>
      <xdr:rowOff>88407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35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79534</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45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116794</xdr:rowOff>
    </xdr:from>
    <xdr:to>
      <xdr:col>76</xdr:col>
      <xdr:colOff>114300</xdr:colOff>
      <xdr:row>75</xdr:row>
      <xdr:rowOff>118028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2804094"/>
          <a:ext cx="889000" cy="17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5279</xdr:rowOff>
    </xdr:from>
    <xdr:to>
      <xdr:col>76</xdr:col>
      <xdr:colOff>165100</xdr:colOff>
      <xdr:row>78</xdr:row>
      <xdr:rowOff>106879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378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98006</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47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118028</xdr:rowOff>
    </xdr:from>
    <xdr:to>
      <xdr:col>71</xdr:col>
      <xdr:colOff>177800</xdr:colOff>
      <xdr:row>78</xdr:row>
      <xdr:rowOff>47848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2976778"/>
          <a:ext cx="889000" cy="44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139100</xdr:rowOff>
    </xdr:from>
    <xdr:to>
      <xdr:col>72</xdr:col>
      <xdr:colOff>38100</xdr:colOff>
      <xdr:row>78</xdr:row>
      <xdr:rowOff>69250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34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60377</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43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53330</xdr:rowOff>
    </xdr:from>
    <xdr:to>
      <xdr:col>67</xdr:col>
      <xdr:colOff>101600</xdr:colOff>
      <xdr:row>78</xdr:row>
      <xdr:rowOff>154930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42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146057</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5017" y="13519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104902</xdr:rowOff>
    </xdr:from>
    <xdr:to>
      <xdr:col>85</xdr:col>
      <xdr:colOff>177800</xdr:colOff>
      <xdr:row>77</xdr:row>
      <xdr:rowOff>35052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13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127779</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298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101107</xdr:rowOff>
    </xdr:from>
    <xdr:to>
      <xdr:col>81</xdr:col>
      <xdr:colOff>101600</xdr:colOff>
      <xdr:row>75</xdr:row>
      <xdr:rowOff>31257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278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47784</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14111" y="1256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65994</xdr:rowOff>
    </xdr:from>
    <xdr:to>
      <xdr:col>76</xdr:col>
      <xdr:colOff>165100</xdr:colOff>
      <xdr:row>74</xdr:row>
      <xdr:rowOff>167594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27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12671</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25111" y="1252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67228</xdr:rowOff>
    </xdr:from>
    <xdr:to>
      <xdr:col>72</xdr:col>
      <xdr:colOff>38100</xdr:colOff>
      <xdr:row>75</xdr:row>
      <xdr:rowOff>168828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292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13905</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36111" y="1270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168498</xdr:rowOff>
    </xdr:from>
    <xdr:to>
      <xdr:col>67</xdr:col>
      <xdr:colOff>101600</xdr:colOff>
      <xdr:row>78</xdr:row>
      <xdr:rowOff>98648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37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115175</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314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87140</xdr:rowOff>
    </xdr:from>
    <xdr:to>
      <xdr:col>85</xdr:col>
      <xdr:colOff>126364</xdr:colOff>
      <xdr:row>99</xdr:row>
      <xdr:rowOff>25667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89090"/>
          <a:ext cx="1269" cy="1310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29494</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0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25667</xdr:rowOff>
    </xdr:from>
    <xdr:to>
      <xdr:col>86</xdr:col>
      <xdr:colOff>25400</xdr:colOff>
      <xdr:row>99</xdr:row>
      <xdr:rowOff>25667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9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33817</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6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87140</xdr:rowOff>
    </xdr:from>
    <xdr:to>
      <xdr:col>86</xdr:col>
      <xdr:colOff>25400</xdr:colOff>
      <xdr:row>91</xdr:row>
      <xdr:rowOff>87140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147777</xdr:rowOff>
    </xdr:from>
    <xdr:to>
      <xdr:col>85</xdr:col>
      <xdr:colOff>127000</xdr:colOff>
      <xdr:row>96</xdr:row>
      <xdr:rowOff>160350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606977"/>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39349</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270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16472</xdr:rowOff>
    </xdr:from>
    <xdr:to>
      <xdr:col>85</xdr:col>
      <xdr:colOff>177800</xdr:colOff>
      <xdr:row>96</xdr:row>
      <xdr:rowOff>118072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47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145759</xdr:rowOff>
    </xdr:from>
    <xdr:to>
      <xdr:col>81</xdr:col>
      <xdr:colOff>50800</xdr:colOff>
      <xdr:row>96</xdr:row>
      <xdr:rowOff>147777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604959"/>
          <a:ext cx="889000" cy="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171138</xdr:rowOff>
    </xdr:from>
    <xdr:to>
      <xdr:col>81</xdr:col>
      <xdr:colOff>101600</xdr:colOff>
      <xdr:row>96</xdr:row>
      <xdr:rowOff>101288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117815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138748</xdr:rowOff>
    </xdr:from>
    <xdr:to>
      <xdr:col>76</xdr:col>
      <xdr:colOff>114300</xdr:colOff>
      <xdr:row>96</xdr:row>
      <xdr:rowOff>145759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597948"/>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20796</xdr:rowOff>
    </xdr:from>
    <xdr:to>
      <xdr:col>76</xdr:col>
      <xdr:colOff>165100</xdr:colOff>
      <xdr:row>96</xdr:row>
      <xdr:rowOff>122396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47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138923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5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107505</xdr:rowOff>
    </xdr:from>
    <xdr:to>
      <xdr:col>71</xdr:col>
      <xdr:colOff>177800</xdr:colOff>
      <xdr:row>96</xdr:row>
      <xdr:rowOff>138748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566705"/>
          <a:ext cx="889000" cy="3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23825</xdr:rowOff>
    </xdr:from>
    <xdr:to>
      <xdr:col>72</xdr:col>
      <xdr:colOff>38100</xdr:colOff>
      <xdr:row>96</xdr:row>
      <xdr:rowOff>125425</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141952</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5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137382</xdr:rowOff>
    </xdr:from>
    <xdr:to>
      <xdr:col>67</xdr:col>
      <xdr:colOff>101600</xdr:colOff>
      <xdr:row>97</xdr:row>
      <xdr:rowOff>67532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9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58659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68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109550</xdr:rowOff>
    </xdr:from>
    <xdr:to>
      <xdr:col>85</xdr:col>
      <xdr:colOff>177800</xdr:colOff>
      <xdr:row>97</xdr:row>
      <xdr:rowOff>39700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6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87977</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96977</xdr:rowOff>
    </xdr:from>
    <xdr:to>
      <xdr:col>81</xdr:col>
      <xdr:colOff>101600</xdr:colOff>
      <xdr:row>97</xdr:row>
      <xdr:rowOff>27127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5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18254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64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94959</xdr:rowOff>
    </xdr:from>
    <xdr:to>
      <xdr:col>76</xdr:col>
      <xdr:colOff>165100</xdr:colOff>
      <xdr:row>97</xdr:row>
      <xdr:rowOff>25109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5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16236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6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87948</xdr:rowOff>
    </xdr:from>
    <xdr:to>
      <xdr:col>72</xdr:col>
      <xdr:colOff>38100</xdr:colOff>
      <xdr:row>97</xdr:row>
      <xdr:rowOff>18098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5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9225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63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56705</xdr:rowOff>
    </xdr:from>
    <xdr:to>
      <xdr:col>67</xdr:col>
      <xdr:colOff>101600</xdr:colOff>
      <xdr:row>96</xdr:row>
      <xdr:rowOff>158305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1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3382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29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112268</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255768"/>
          <a:ext cx="1269" cy="152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58945</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03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112268</xdr:rowOff>
    </xdr:from>
    <xdr:to>
      <xdr:col>116</xdr:col>
      <xdr:colOff>152400</xdr:colOff>
      <xdr:row>30</xdr:row>
      <xdr:rowOff>112268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25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28666</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1323300" y="6715216"/>
          <a:ext cx="8382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115696</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593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92819</xdr:rowOff>
    </xdr:from>
    <xdr:to>
      <xdr:col>116</xdr:col>
      <xdr:colOff>114300</xdr:colOff>
      <xdr:row>39</xdr:row>
      <xdr:rowOff>22969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6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17707</xdr:rowOff>
    </xdr:from>
    <xdr:to>
      <xdr:col>112</xdr:col>
      <xdr:colOff>38100</xdr:colOff>
      <xdr:row>39</xdr:row>
      <xdr:rowOff>119307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135834</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479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13788</xdr:rowOff>
    </xdr:from>
    <xdr:to>
      <xdr:col>107</xdr:col>
      <xdr:colOff>101600</xdr:colOff>
      <xdr:row>39</xdr:row>
      <xdr:rowOff>115388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131915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47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26198</xdr:rowOff>
    </xdr:from>
    <xdr:to>
      <xdr:col>102</xdr:col>
      <xdr:colOff>165100</xdr:colOff>
      <xdr:row>39</xdr:row>
      <xdr:rowOff>127798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144325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487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170869</xdr:rowOff>
    </xdr:from>
    <xdr:to>
      <xdr:col>98</xdr:col>
      <xdr:colOff>38100</xdr:colOff>
      <xdr:row>39</xdr:row>
      <xdr:rowOff>101019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68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117546</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46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149316</xdr:rowOff>
    </xdr:from>
    <xdr:to>
      <xdr:col>116</xdr:col>
      <xdr:colOff>114300</xdr:colOff>
      <xdr:row>39</xdr:row>
      <xdr:rowOff>79466</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6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71246</xdr:rowOff>
    </xdr:from>
    <xdr:ext cx="378565"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86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・総務費については、ふるさと納税の推進による歳入確保に努めた結果、返礼品に要する経費などが増となり、類似団体平均を大きく上回っている。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・民生費については、非課税世帯及び子育て世帯を対象としたプレミアム付き商品券事業や幼稚園・保育所等給付費、自立支援給付事業などの増により前年度と比較して増加し、また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る状況が続いている。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・農林水産業費については、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国営畑地かんがい事業償還や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畜産クラスター事業により前年度比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大幅増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小学校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校舎増改築事業、Ｒ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鹿屋女子高等学校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新校舎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整備などにより、類似団体平均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大きく上回っている。今後も給食センター整備や学校施設の増改築などが予定されていることから、年度計画の平準化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に努め、また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事業計画の見直し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も視野に入れながら経費の抑制に努める。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9C6BC74C-0406-4457-8781-A3F5D953D0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F1E722-BEB2-4BE4-8267-9BEBB90161C7}"/>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560F32D0-F858-49A8-8116-2ED8035478CC}"/>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4DC6710-920E-4979-B3B6-08F9DF6577F4}"/>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EF7E2677-844E-4F42-B512-2A4A46B7BAE8}"/>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A343976E-A29D-4E36-BE98-AC25D4D6E9EE}"/>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DBD5A58E-7C5F-44AE-B420-56494FFB24B3}"/>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B57CB17E-FF17-4095-97CF-913AA69884F3}"/>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2491D206-1DC3-4E7D-AD3F-A56336729FB2}"/>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369571E9-C8E8-4CF3-AF92-0DE07EB4149E}"/>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B44196AA-3208-40FC-8E55-D0FE63AF535C}"/>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27AB85F1-AB5A-4BDE-B511-1A23412EE142}"/>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5F146B80-D950-4DBA-9468-0DB7FC87F13D}"/>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年度の台風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号による災害復旧対応に伴い残高が減少し、実質単年度収支も赤字となった。平成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中期的な見通しのもとに、決算剰余金を中心に積み立てるとともに、最低水準の取り崩しに努めた結果、残高が回復している。今後も災害などの不測の事態に弾力的な対応ができるよう、一定の水準の確保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・実質収支については、市税や地方交付税が当初見込みより増加したことにより黒字となっている。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連結実質赤字比率は、一般会計及び特別会計の実質収支が黒字であり、公営企業会計（法適・法非適）では資金不足が生じていないことから全ての会計で黒字となっている。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国民健康保険事業特別会計、介護保険事業特別会計などにおける医療・介護費用の伸びや公共下水道事業における施設の更新経費などの増加が見込まれることから、厳しい財政状況などを踏まえ、特別会計や公営企業会計においても使用料見直しや徴収率の向上などによる歳入確保や徹底した歳出抑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991;&#26360;&#24235;/01020300&#36001;&#25919;&#35506;/02&#36001;&#21209;&#20418;/E00&#36001;&#21209;&#19968;&#33324;/02_&#29031;&#20250;&#12539;&#22238;&#31572;/&#20196;&#21644;&#65296;&#65298;&#24180;&#24230;/02_&#22238;&#31572;&#28168;/&#28168;210304&#12304;3.4&#12414;&#12391;&#12305;&#22320;&#26041;&#36001;&#25919;&#36039;&#26009;&#38598;/&#12304;&#36001;&#25919;&#29366;&#27841;&#36039;&#26009;&#38598;&#12305;_462039_&#40575;&#23627;&#24066;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H27</v>
          </cell>
          <cell r="D3">
            <v>52382</v>
          </cell>
          <cell r="F3">
            <v>58051</v>
          </cell>
        </row>
        <row r="5">
          <cell r="A5" t="str">
            <v xml:space="preserve"> H28</v>
          </cell>
          <cell r="D5">
            <v>41133</v>
          </cell>
          <cell r="F5">
            <v>65942</v>
          </cell>
        </row>
        <row r="7">
          <cell r="A7" t="str">
            <v xml:space="preserve"> H29</v>
          </cell>
          <cell r="D7">
            <v>75020</v>
          </cell>
          <cell r="F7">
            <v>68655</v>
          </cell>
        </row>
        <row r="9">
          <cell r="A9" t="str">
            <v xml:space="preserve"> H30</v>
          </cell>
          <cell r="D9">
            <v>71032</v>
          </cell>
          <cell r="F9">
            <v>66863</v>
          </cell>
        </row>
        <row r="11">
          <cell r="A11" t="str">
            <v xml:space="preserve"> R01</v>
          </cell>
          <cell r="D11">
            <v>73449</v>
          </cell>
          <cell r="F11">
            <v>72051</v>
          </cell>
        </row>
        <row r="18">
          <cell r="B18" t="str">
            <v>H27</v>
          </cell>
          <cell r="C18" t="str">
            <v>H28</v>
          </cell>
          <cell r="D18" t="str">
            <v>H29</v>
          </cell>
          <cell r="E18" t="str">
            <v>H30</v>
          </cell>
          <cell r="F18" t="str">
            <v>R01</v>
          </cell>
        </row>
        <row r="19">
          <cell r="A19" t="str">
            <v>実質収支額</v>
          </cell>
          <cell r="B19">
            <v>6.23</v>
          </cell>
          <cell r="C19">
            <v>6.43</v>
          </cell>
          <cell r="D19">
            <v>9.15</v>
          </cell>
          <cell r="E19">
            <v>9.4499999999999993</v>
          </cell>
          <cell r="F19">
            <v>8.6</v>
          </cell>
        </row>
        <row r="20">
          <cell r="A20" t="str">
            <v>財政調整基金残高</v>
          </cell>
          <cell r="B20">
            <v>24.51</v>
          </cell>
          <cell r="C20">
            <v>21.67</v>
          </cell>
          <cell r="D20">
            <v>20.8</v>
          </cell>
          <cell r="E20">
            <v>21.63</v>
          </cell>
          <cell r="F20">
            <v>23.24</v>
          </cell>
        </row>
        <row r="21">
          <cell r="A21" t="str">
            <v>実質単年度収支</v>
          </cell>
          <cell r="B21">
            <v>0.45</v>
          </cell>
          <cell r="C21">
            <v>-2.8</v>
          </cell>
          <cell r="D21">
            <v>1.71</v>
          </cell>
          <cell r="E21">
            <v>1.27</v>
          </cell>
          <cell r="F21">
            <v>0.69</v>
          </cell>
        </row>
        <row r="40">
          <cell r="B40" t="str">
            <v>H27</v>
          </cell>
          <cell r="C40"/>
          <cell r="D40"/>
          <cell r="E40" t="str">
            <v>H28</v>
          </cell>
          <cell r="F40"/>
          <cell r="G40"/>
          <cell r="H40" t="str">
            <v>H29</v>
          </cell>
          <cell r="I40"/>
          <cell r="J40"/>
          <cell r="K40" t="str">
            <v>H30</v>
          </cell>
          <cell r="L40"/>
          <cell r="M40"/>
          <cell r="N40" t="str">
            <v>R01</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3779</v>
          </cell>
          <cell r="E42"/>
          <cell r="F42"/>
          <cell r="G42">
            <v>3893</v>
          </cell>
          <cell r="H42"/>
          <cell r="I42"/>
          <cell r="J42">
            <v>3841</v>
          </cell>
          <cell r="K42"/>
          <cell r="L42"/>
          <cell r="M42">
            <v>3870</v>
          </cell>
          <cell r="N42"/>
          <cell r="O42"/>
          <cell r="P42">
            <v>3775</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v>82</v>
          </cell>
          <cell r="C44"/>
          <cell r="D44"/>
          <cell r="E44">
            <v>83</v>
          </cell>
          <cell r="F44"/>
          <cell r="G44"/>
          <cell r="H44">
            <v>81</v>
          </cell>
          <cell r="I44"/>
          <cell r="J44"/>
          <cell r="K44">
            <v>109</v>
          </cell>
          <cell r="L44"/>
          <cell r="M44"/>
          <cell r="N44">
            <v>42</v>
          </cell>
          <cell r="O44"/>
          <cell r="P44"/>
        </row>
        <row r="45">
          <cell r="A45" t="str">
            <v>組合等が起こした地方債の元利償還金に対する負担金等</v>
          </cell>
          <cell r="B45">
            <v>439</v>
          </cell>
          <cell r="C45"/>
          <cell r="D45"/>
          <cell r="E45">
            <v>501</v>
          </cell>
          <cell r="F45"/>
          <cell r="G45"/>
          <cell r="H45">
            <v>477</v>
          </cell>
          <cell r="I45"/>
          <cell r="J45"/>
          <cell r="K45">
            <v>474</v>
          </cell>
          <cell r="L45"/>
          <cell r="M45"/>
          <cell r="N45">
            <v>483</v>
          </cell>
          <cell r="O45"/>
          <cell r="P45"/>
        </row>
        <row r="46">
          <cell r="A46" t="str">
            <v>公営企業債の元利償還金に対する繰入金</v>
          </cell>
          <cell r="B46">
            <v>549</v>
          </cell>
          <cell r="C46"/>
          <cell r="D46"/>
          <cell r="E46">
            <v>483</v>
          </cell>
          <cell r="F46"/>
          <cell r="G46"/>
          <cell r="H46">
            <v>437</v>
          </cell>
          <cell r="I46"/>
          <cell r="J46"/>
          <cell r="K46">
            <v>427</v>
          </cell>
          <cell r="L46"/>
          <cell r="M46"/>
          <cell r="N46">
            <v>383</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4585</v>
          </cell>
          <cell r="C49"/>
          <cell r="D49"/>
          <cell r="E49">
            <v>4401</v>
          </cell>
          <cell r="F49"/>
          <cell r="G49"/>
          <cell r="H49">
            <v>4351</v>
          </cell>
          <cell r="I49"/>
          <cell r="J49"/>
          <cell r="K49">
            <v>4310</v>
          </cell>
          <cell r="L49"/>
          <cell r="M49"/>
          <cell r="N49">
            <v>4209</v>
          </cell>
          <cell r="O49"/>
          <cell r="P49"/>
        </row>
        <row r="50">
          <cell r="A50" t="str">
            <v>実質公債費比率の分子</v>
          </cell>
          <cell r="B50" t="e">
            <v>#N/A</v>
          </cell>
          <cell r="C50">
            <v>1876</v>
          </cell>
          <cell r="D50" t="e">
            <v>#N/A</v>
          </cell>
          <cell r="E50" t="e">
            <v>#N/A</v>
          </cell>
          <cell r="F50">
            <v>1575</v>
          </cell>
          <cell r="G50" t="e">
            <v>#N/A</v>
          </cell>
          <cell r="H50" t="e">
            <v>#N/A</v>
          </cell>
          <cell r="I50">
            <v>1505</v>
          </cell>
          <cell r="J50" t="e">
            <v>#N/A</v>
          </cell>
          <cell r="K50" t="e">
            <v>#N/A</v>
          </cell>
          <cell r="L50">
            <v>1450</v>
          </cell>
          <cell r="M50" t="e">
            <v>#N/A</v>
          </cell>
          <cell r="N50" t="e">
            <v>#N/A</v>
          </cell>
          <cell r="O50">
            <v>1342</v>
          </cell>
          <cell r="P50" t="e">
            <v>#N/A</v>
          </cell>
        </row>
        <row r="54">
          <cell r="B54" t="str">
            <v>H27</v>
          </cell>
          <cell r="C54"/>
          <cell r="D54"/>
          <cell r="E54" t="str">
            <v>H28</v>
          </cell>
          <cell r="F54"/>
          <cell r="G54"/>
          <cell r="H54" t="str">
            <v>H29</v>
          </cell>
          <cell r="I54"/>
          <cell r="J54"/>
          <cell r="K54" t="str">
            <v>H30</v>
          </cell>
          <cell r="L54"/>
          <cell r="M54"/>
          <cell r="N54" t="str">
            <v>R01</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34273</v>
          </cell>
          <cell r="E56"/>
          <cell r="F56"/>
          <cell r="G56">
            <v>33656</v>
          </cell>
          <cell r="H56"/>
          <cell r="I56"/>
          <cell r="J56">
            <v>33589</v>
          </cell>
          <cell r="K56"/>
          <cell r="L56"/>
          <cell r="M56">
            <v>34570</v>
          </cell>
          <cell r="N56"/>
          <cell r="O56"/>
          <cell r="P56">
            <v>34993</v>
          </cell>
        </row>
        <row r="57">
          <cell r="A57" t="str">
            <v>充当可能特定歳入</v>
          </cell>
          <cell r="B57"/>
          <cell r="C57"/>
          <cell r="D57">
            <v>4358</v>
          </cell>
          <cell r="E57"/>
          <cell r="F57"/>
          <cell r="G57">
            <v>5207</v>
          </cell>
          <cell r="H57"/>
          <cell r="I57"/>
          <cell r="J57">
            <v>5050</v>
          </cell>
          <cell r="K57"/>
          <cell r="L57"/>
          <cell r="M57">
            <v>4864</v>
          </cell>
          <cell r="N57"/>
          <cell r="O57"/>
          <cell r="P57">
            <v>4668</v>
          </cell>
        </row>
        <row r="58">
          <cell r="A58" t="str">
            <v>充当可能基金</v>
          </cell>
          <cell r="B58"/>
          <cell r="C58"/>
          <cell r="D58">
            <v>14730</v>
          </cell>
          <cell r="E58"/>
          <cell r="F58"/>
          <cell r="G58">
            <v>14266</v>
          </cell>
          <cell r="H58"/>
          <cell r="I58"/>
          <cell r="J58">
            <v>14952</v>
          </cell>
          <cell r="K58"/>
          <cell r="L58"/>
          <cell r="M58">
            <v>16701</v>
          </cell>
          <cell r="N58"/>
          <cell r="O58"/>
          <cell r="P58">
            <v>15980</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5264</v>
          </cell>
          <cell r="C62"/>
          <cell r="D62"/>
          <cell r="E62">
            <v>5242</v>
          </cell>
          <cell r="F62"/>
          <cell r="G62"/>
          <cell r="H62">
            <v>4868</v>
          </cell>
          <cell r="I62"/>
          <cell r="J62"/>
          <cell r="K62">
            <v>4698</v>
          </cell>
          <cell r="L62"/>
          <cell r="M62"/>
          <cell r="N62">
            <v>4656</v>
          </cell>
          <cell r="O62"/>
          <cell r="P62"/>
        </row>
        <row r="63">
          <cell r="A63" t="str">
            <v>組合等負担等見込額</v>
          </cell>
          <cell r="B63">
            <v>3173</v>
          </cell>
          <cell r="C63"/>
          <cell r="D63"/>
          <cell r="E63">
            <v>2752</v>
          </cell>
          <cell r="F63"/>
          <cell r="G63"/>
          <cell r="H63">
            <v>2380</v>
          </cell>
          <cell r="I63"/>
          <cell r="J63"/>
          <cell r="K63">
            <v>1934</v>
          </cell>
          <cell r="L63"/>
          <cell r="M63"/>
          <cell r="N63">
            <v>1502</v>
          </cell>
          <cell r="O63"/>
          <cell r="P63"/>
        </row>
        <row r="64">
          <cell r="A64" t="str">
            <v>公営企業債等繰入見込額</v>
          </cell>
          <cell r="B64">
            <v>5319</v>
          </cell>
          <cell r="C64"/>
          <cell r="D64"/>
          <cell r="E64">
            <v>5257</v>
          </cell>
          <cell r="F64"/>
          <cell r="G64"/>
          <cell r="H64">
            <v>4972</v>
          </cell>
          <cell r="I64"/>
          <cell r="J64"/>
          <cell r="K64">
            <v>4862</v>
          </cell>
          <cell r="L64"/>
          <cell r="M64"/>
          <cell r="N64">
            <v>4792</v>
          </cell>
          <cell r="O64"/>
          <cell r="P64"/>
        </row>
        <row r="65">
          <cell r="A65" t="str">
            <v>債務負担行為に基づく支出予定額</v>
          </cell>
          <cell r="B65">
            <v>283</v>
          </cell>
          <cell r="C65"/>
          <cell r="D65"/>
          <cell r="E65">
            <v>211</v>
          </cell>
          <cell r="F65"/>
          <cell r="G65"/>
          <cell r="H65">
            <v>139</v>
          </cell>
          <cell r="I65"/>
          <cell r="J65"/>
          <cell r="K65">
            <v>792</v>
          </cell>
          <cell r="L65"/>
          <cell r="M65"/>
          <cell r="N65">
            <v>699</v>
          </cell>
          <cell r="O65"/>
          <cell r="P65"/>
        </row>
        <row r="66">
          <cell r="A66" t="str">
            <v>一般会計等に係る地方債の現在高</v>
          </cell>
          <cell r="B66">
            <v>40209</v>
          </cell>
          <cell r="C66"/>
          <cell r="D66"/>
          <cell r="E66">
            <v>39134</v>
          </cell>
          <cell r="F66"/>
          <cell r="G66"/>
          <cell r="H66">
            <v>38907</v>
          </cell>
          <cell r="I66"/>
          <cell r="J66"/>
          <cell r="K66">
            <v>40216</v>
          </cell>
          <cell r="L66"/>
          <cell r="M66"/>
          <cell r="N66">
            <v>40553</v>
          </cell>
          <cell r="O66"/>
          <cell r="P66"/>
        </row>
        <row r="67">
          <cell r="A67" t="str">
            <v>将来負担比率の分子</v>
          </cell>
          <cell r="B67" t="e">
            <v>#N/A</v>
          </cell>
          <cell r="C67">
            <v>886</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58164100</v>
      </c>
      <c r="BO4" s="393"/>
      <c r="BP4" s="393"/>
      <c r="BQ4" s="393"/>
      <c r="BR4" s="393"/>
      <c r="BS4" s="393"/>
      <c r="BT4" s="393"/>
      <c r="BU4" s="394"/>
      <c r="BV4" s="392">
        <v>55675485</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8.6</v>
      </c>
      <c r="CU4" s="399"/>
      <c r="CV4" s="399"/>
      <c r="CW4" s="399"/>
      <c r="CX4" s="399"/>
      <c r="CY4" s="399"/>
      <c r="CZ4" s="399"/>
      <c r="DA4" s="400"/>
      <c r="DB4" s="398">
        <v>9.4</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55398556</v>
      </c>
      <c r="BO5" s="430"/>
      <c r="BP5" s="430"/>
      <c r="BQ5" s="430"/>
      <c r="BR5" s="430"/>
      <c r="BS5" s="430"/>
      <c r="BT5" s="430"/>
      <c r="BU5" s="431"/>
      <c r="BV5" s="429">
        <v>53105966</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92.4</v>
      </c>
      <c r="CU5" s="427"/>
      <c r="CV5" s="427"/>
      <c r="CW5" s="427"/>
      <c r="CX5" s="427"/>
      <c r="CY5" s="427"/>
      <c r="CZ5" s="427"/>
      <c r="DA5" s="428"/>
      <c r="DB5" s="426">
        <v>90.2</v>
      </c>
      <c r="DC5" s="427"/>
      <c r="DD5" s="427"/>
      <c r="DE5" s="427"/>
      <c r="DF5" s="427"/>
      <c r="DG5" s="427"/>
      <c r="DH5" s="427"/>
      <c r="DI5" s="428"/>
      <c r="DJ5" s="186"/>
      <c r="DK5" s="186"/>
      <c r="DL5" s="186"/>
      <c r="DM5" s="186"/>
      <c r="DN5" s="186"/>
      <c r="DO5" s="186"/>
    </row>
    <row r="6" spans="1:119" ht="18.75" customHeight="1" x14ac:dyDescent="0.15">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101</v>
      </c>
      <c r="AV6" s="462"/>
      <c r="AW6" s="462"/>
      <c r="AX6" s="462"/>
      <c r="AY6" s="463" t="s">
        <v>102</v>
      </c>
      <c r="AZ6" s="464"/>
      <c r="BA6" s="464"/>
      <c r="BB6" s="464"/>
      <c r="BC6" s="464"/>
      <c r="BD6" s="464"/>
      <c r="BE6" s="464"/>
      <c r="BF6" s="464"/>
      <c r="BG6" s="464"/>
      <c r="BH6" s="464"/>
      <c r="BI6" s="464"/>
      <c r="BJ6" s="464"/>
      <c r="BK6" s="464"/>
      <c r="BL6" s="464"/>
      <c r="BM6" s="465"/>
      <c r="BN6" s="429">
        <v>2765544</v>
      </c>
      <c r="BO6" s="430"/>
      <c r="BP6" s="430"/>
      <c r="BQ6" s="430"/>
      <c r="BR6" s="430"/>
      <c r="BS6" s="430"/>
      <c r="BT6" s="430"/>
      <c r="BU6" s="431"/>
      <c r="BV6" s="429">
        <v>2569519</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96.2</v>
      </c>
      <c r="CU6" s="467"/>
      <c r="CV6" s="467"/>
      <c r="CW6" s="467"/>
      <c r="CX6" s="467"/>
      <c r="CY6" s="467"/>
      <c r="CZ6" s="467"/>
      <c r="DA6" s="468"/>
      <c r="DB6" s="466">
        <v>94.9</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93</v>
      </c>
      <c r="AV7" s="462"/>
      <c r="AW7" s="462"/>
      <c r="AX7" s="462"/>
      <c r="AY7" s="463" t="s">
        <v>105</v>
      </c>
      <c r="AZ7" s="464"/>
      <c r="BA7" s="464"/>
      <c r="BB7" s="464"/>
      <c r="BC7" s="464"/>
      <c r="BD7" s="464"/>
      <c r="BE7" s="464"/>
      <c r="BF7" s="464"/>
      <c r="BG7" s="464"/>
      <c r="BH7" s="464"/>
      <c r="BI7" s="464"/>
      <c r="BJ7" s="464"/>
      <c r="BK7" s="464"/>
      <c r="BL7" s="464"/>
      <c r="BM7" s="465"/>
      <c r="BN7" s="429">
        <v>564650</v>
      </c>
      <c r="BO7" s="430"/>
      <c r="BP7" s="430"/>
      <c r="BQ7" s="430"/>
      <c r="BR7" s="430"/>
      <c r="BS7" s="430"/>
      <c r="BT7" s="430"/>
      <c r="BU7" s="431"/>
      <c r="BV7" s="429">
        <v>145641</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25598472</v>
      </c>
      <c r="CU7" s="430"/>
      <c r="CV7" s="430"/>
      <c r="CW7" s="430"/>
      <c r="CX7" s="430"/>
      <c r="CY7" s="430"/>
      <c r="CZ7" s="430"/>
      <c r="DA7" s="431"/>
      <c r="DB7" s="429">
        <v>25660008</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108</v>
      </c>
      <c r="AV8" s="462"/>
      <c r="AW8" s="462"/>
      <c r="AX8" s="462"/>
      <c r="AY8" s="463" t="s">
        <v>109</v>
      </c>
      <c r="AZ8" s="464"/>
      <c r="BA8" s="464"/>
      <c r="BB8" s="464"/>
      <c r="BC8" s="464"/>
      <c r="BD8" s="464"/>
      <c r="BE8" s="464"/>
      <c r="BF8" s="464"/>
      <c r="BG8" s="464"/>
      <c r="BH8" s="464"/>
      <c r="BI8" s="464"/>
      <c r="BJ8" s="464"/>
      <c r="BK8" s="464"/>
      <c r="BL8" s="464"/>
      <c r="BM8" s="465"/>
      <c r="BN8" s="429">
        <v>2200894</v>
      </c>
      <c r="BO8" s="430"/>
      <c r="BP8" s="430"/>
      <c r="BQ8" s="430"/>
      <c r="BR8" s="430"/>
      <c r="BS8" s="430"/>
      <c r="BT8" s="430"/>
      <c r="BU8" s="431"/>
      <c r="BV8" s="429">
        <v>2423878</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0.48</v>
      </c>
      <c r="CU8" s="470"/>
      <c r="CV8" s="470"/>
      <c r="CW8" s="470"/>
      <c r="CX8" s="470"/>
      <c r="CY8" s="470"/>
      <c r="CZ8" s="470"/>
      <c r="DA8" s="471"/>
      <c r="DB8" s="469">
        <v>0.48</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103608</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101</v>
      </c>
      <c r="AV9" s="462"/>
      <c r="AW9" s="462"/>
      <c r="AX9" s="462"/>
      <c r="AY9" s="463" t="s">
        <v>115</v>
      </c>
      <c r="AZ9" s="464"/>
      <c r="BA9" s="464"/>
      <c r="BB9" s="464"/>
      <c r="BC9" s="464"/>
      <c r="BD9" s="464"/>
      <c r="BE9" s="464"/>
      <c r="BF9" s="464"/>
      <c r="BG9" s="464"/>
      <c r="BH9" s="464"/>
      <c r="BI9" s="464"/>
      <c r="BJ9" s="464"/>
      <c r="BK9" s="464"/>
      <c r="BL9" s="464"/>
      <c r="BM9" s="465"/>
      <c r="BN9" s="429">
        <v>-222984</v>
      </c>
      <c r="BO9" s="430"/>
      <c r="BP9" s="430"/>
      <c r="BQ9" s="430"/>
      <c r="BR9" s="430"/>
      <c r="BS9" s="430"/>
      <c r="BT9" s="430"/>
      <c r="BU9" s="431"/>
      <c r="BV9" s="429">
        <v>87319</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11.5</v>
      </c>
      <c r="CU9" s="427"/>
      <c r="CV9" s="427"/>
      <c r="CW9" s="427"/>
      <c r="CX9" s="427"/>
      <c r="CY9" s="427"/>
      <c r="CZ9" s="427"/>
      <c r="DA9" s="428"/>
      <c r="DB9" s="426">
        <v>11.7</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117</v>
      </c>
      <c r="M10" s="459"/>
      <c r="N10" s="459"/>
      <c r="O10" s="459"/>
      <c r="P10" s="459"/>
      <c r="Q10" s="460"/>
      <c r="R10" s="480">
        <v>105070</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119</v>
      </c>
      <c r="AV10" s="462"/>
      <c r="AW10" s="462"/>
      <c r="AX10" s="462"/>
      <c r="AY10" s="463" t="s">
        <v>120</v>
      </c>
      <c r="AZ10" s="464"/>
      <c r="BA10" s="464"/>
      <c r="BB10" s="464"/>
      <c r="BC10" s="464"/>
      <c r="BD10" s="464"/>
      <c r="BE10" s="464"/>
      <c r="BF10" s="464"/>
      <c r="BG10" s="464"/>
      <c r="BH10" s="464"/>
      <c r="BI10" s="464"/>
      <c r="BJ10" s="464"/>
      <c r="BK10" s="464"/>
      <c r="BL10" s="464"/>
      <c r="BM10" s="465"/>
      <c r="BN10" s="429">
        <v>1236362</v>
      </c>
      <c r="BO10" s="430"/>
      <c r="BP10" s="430"/>
      <c r="BQ10" s="430"/>
      <c r="BR10" s="430"/>
      <c r="BS10" s="430"/>
      <c r="BT10" s="430"/>
      <c r="BU10" s="431"/>
      <c r="BV10" s="429">
        <v>1410826</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125</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102875</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135</v>
      </c>
      <c r="AV12" s="462"/>
      <c r="AW12" s="462"/>
      <c r="AX12" s="462"/>
      <c r="AY12" s="463" t="s">
        <v>136</v>
      </c>
      <c r="AZ12" s="464"/>
      <c r="BA12" s="464"/>
      <c r="BB12" s="464"/>
      <c r="BC12" s="464"/>
      <c r="BD12" s="464"/>
      <c r="BE12" s="464"/>
      <c r="BF12" s="464"/>
      <c r="BG12" s="464"/>
      <c r="BH12" s="464"/>
      <c r="BI12" s="464"/>
      <c r="BJ12" s="464"/>
      <c r="BK12" s="464"/>
      <c r="BL12" s="464"/>
      <c r="BM12" s="465"/>
      <c r="BN12" s="429">
        <v>836227</v>
      </c>
      <c r="BO12" s="430"/>
      <c r="BP12" s="430"/>
      <c r="BQ12" s="430"/>
      <c r="BR12" s="430"/>
      <c r="BS12" s="430"/>
      <c r="BT12" s="430"/>
      <c r="BU12" s="431"/>
      <c r="BV12" s="429">
        <v>1171515</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138</v>
      </c>
      <c r="CU12" s="470"/>
      <c r="CV12" s="470"/>
      <c r="CW12" s="470"/>
      <c r="CX12" s="470"/>
      <c r="CY12" s="470"/>
      <c r="CZ12" s="470"/>
      <c r="DA12" s="471"/>
      <c r="DB12" s="469" t="s">
        <v>139</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140</v>
      </c>
      <c r="N13" s="521"/>
      <c r="O13" s="521"/>
      <c r="P13" s="521"/>
      <c r="Q13" s="522"/>
      <c r="R13" s="513">
        <v>102196</v>
      </c>
      <c r="S13" s="514"/>
      <c r="T13" s="514"/>
      <c r="U13" s="514"/>
      <c r="V13" s="515"/>
      <c r="W13" s="445" t="s">
        <v>141</v>
      </c>
      <c r="X13" s="446"/>
      <c r="Y13" s="446"/>
      <c r="Z13" s="446"/>
      <c r="AA13" s="446"/>
      <c r="AB13" s="436"/>
      <c r="AC13" s="480">
        <v>5330</v>
      </c>
      <c r="AD13" s="481"/>
      <c r="AE13" s="481"/>
      <c r="AF13" s="481"/>
      <c r="AG13" s="523"/>
      <c r="AH13" s="480">
        <v>5967</v>
      </c>
      <c r="AI13" s="481"/>
      <c r="AJ13" s="481"/>
      <c r="AK13" s="481"/>
      <c r="AL13" s="482"/>
      <c r="AM13" s="458" t="s">
        <v>142</v>
      </c>
      <c r="AN13" s="459"/>
      <c r="AO13" s="459"/>
      <c r="AP13" s="459"/>
      <c r="AQ13" s="459"/>
      <c r="AR13" s="459"/>
      <c r="AS13" s="459"/>
      <c r="AT13" s="460"/>
      <c r="AU13" s="461" t="s">
        <v>143</v>
      </c>
      <c r="AV13" s="462"/>
      <c r="AW13" s="462"/>
      <c r="AX13" s="462"/>
      <c r="AY13" s="463" t="s">
        <v>144</v>
      </c>
      <c r="AZ13" s="464"/>
      <c r="BA13" s="464"/>
      <c r="BB13" s="464"/>
      <c r="BC13" s="464"/>
      <c r="BD13" s="464"/>
      <c r="BE13" s="464"/>
      <c r="BF13" s="464"/>
      <c r="BG13" s="464"/>
      <c r="BH13" s="464"/>
      <c r="BI13" s="464"/>
      <c r="BJ13" s="464"/>
      <c r="BK13" s="464"/>
      <c r="BL13" s="464"/>
      <c r="BM13" s="465"/>
      <c r="BN13" s="429">
        <v>177151</v>
      </c>
      <c r="BO13" s="430"/>
      <c r="BP13" s="430"/>
      <c r="BQ13" s="430"/>
      <c r="BR13" s="430"/>
      <c r="BS13" s="430"/>
      <c r="BT13" s="430"/>
      <c r="BU13" s="431"/>
      <c r="BV13" s="429">
        <v>326630</v>
      </c>
      <c r="BW13" s="430"/>
      <c r="BX13" s="430"/>
      <c r="BY13" s="430"/>
      <c r="BZ13" s="430"/>
      <c r="CA13" s="430"/>
      <c r="CB13" s="430"/>
      <c r="CC13" s="431"/>
      <c r="CD13" s="432" t="s">
        <v>145</v>
      </c>
      <c r="CE13" s="433"/>
      <c r="CF13" s="433"/>
      <c r="CG13" s="433"/>
      <c r="CH13" s="433"/>
      <c r="CI13" s="433"/>
      <c r="CJ13" s="433"/>
      <c r="CK13" s="433"/>
      <c r="CL13" s="433"/>
      <c r="CM13" s="433"/>
      <c r="CN13" s="433"/>
      <c r="CO13" s="433"/>
      <c r="CP13" s="433"/>
      <c r="CQ13" s="433"/>
      <c r="CR13" s="433"/>
      <c r="CS13" s="434"/>
      <c r="CT13" s="426">
        <v>6.4</v>
      </c>
      <c r="CU13" s="427"/>
      <c r="CV13" s="427"/>
      <c r="CW13" s="427"/>
      <c r="CX13" s="427"/>
      <c r="CY13" s="427"/>
      <c r="CZ13" s="427"/>
      <c r="DA13" s="428"/>
      <c r="DB13" s="426">
        <v>6.7</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146</v>
      </c>
      <c r="M14" s="511"/>
      <c r="N14" s="511"/>
      <c r="O14" s="511"/>
      <c r="P14" s="511"/>
      <c r="Q14" s="512"/>
      <c r="R14" s="513">
        <v>103665</v>
      </c>
      <c r="S14" s="514"/>
      <c r="T14" s="514"/>
      <c r="U14" s="514"/>
      <c r="V14" s="515"/>
      <c r="W14" s="419"/>
      <c r="X14" s="420"/>
      <c r="Y14" s="420"/>
      <c r="Z14" s="420"/>
      <c r="AA14" s="420"/>
      <c r="AB14" s="409"/>
      <c r="AC14" s="516">
        <v>11.8</v>
      </c>
      <c r="AD14" s="517"/>
      <c r="AE14" s="517"/>
      <c r="AF14" s="517"/>
      <c r="AG14" s="518"/>
      <c r="AH14" s="516">
        <v>13.1</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147</v>
      </c>
      <c r="CE14" s="525"/>
      <c r="CF14" s="525"/>
      <c r="CG14" s="525"/>
      <c r="CH14" s="525"/>
      <c r="CI14" s="525"/>
      <c r="CJ14" s="525"/>
      <c r="CK14" s="525"/>
      <c r="CL14" s="525"/>
      <c r="CM14" s="525"/>
      <c r="CN14" s="525"/>
      <c r="CO14" s="525"/>
      <c r="CP14" s="525"/>
      <c r="CQ14" s="525"/>
      <c r="CR14" s="525"/>
      <c r="CS14" s="526"/>
      <c r="CT14" s="527" t="s">
        <v>139</v>
      </c>
      <c r="CU14" s="528"/>
      <c r="CV14" s="528"/>
      <c r="CW14" s="528"/>
      <c r="CX14" s="528"/>
      <c r="CY14" s="528"/>
      <c r="CZ14" s="528"/>
      <c r="DA14" s="529"/>
      <c r="DB14" s="527" t="s">
        <v>148</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140</v>
      </c>
      <c r="N15" s="521"/>
      <c r="O15" s="521"/>
      <c r="P15" s="521"/>
      <c r="Q15" s="522"/>
      <c r="R15" s="513">
        <v>103109</v>
      </c>
      <c r="S15" s="514"/>
      <c r="T15" s="514"/>
      <c r="U15" s="514"/>
      <c r="V15" s="515"/>
      <c r="W15" s="445" t="s">
        <v>149</v>
      </c>
      <c r="X15" s="446"/>
      <c r="Y15" s="446"/>
      <c r="Z15" s="446"/>
      <c r="AA15" s="446"/>
      <c r="AB15" s="436"/>
      <c r="AC15" s="480">
        <v>8444</v>
      </c>
      <c r="AD15" s="481"/>
      <c r="AE15" s="481"/>
      <c r="AF15" s="481"/>
      <c r="AG15" s="523"/>
      <c r="AH15" s="480">
        <v>8373</v>
      </c>
      <c r="AI15" s="481"/>
      <c r="AJ15" s="481"/>
      <c r="AK15" s="481"/>
      <c r="AL15" s="482"/>
      <c r="AM15" s="458"/>
      <c r="AN15" s="459"/>
      <c r="AO15" s="459"/>
      <c r="AP15" s="459"/>
      <c r="AQ15" s="459"/>
      <c r="AR15" s="459"/>
      <c r="AS15" s="459"/>
      <c r="AT15" s="460"/>
      <c r="AU15" s="461"/>
      <c r="AV15" s="462"/>
      <c r="AW15" s="462"/>
      <c r="AX15" s="462"/>
      <c r="AY15" s="389" t="s">
        <v>150</v>
      </c>
      <c r="AZ15" s="390"/>
      <c r="BA15" s="390"/>
      <c r="BB15" s="390"/>
      <c r="BC15" s="390"/>
      <c r="BD15" s="390"/>
      <c r="BE15" s="390"/>
      <c r="BF15" s="390"/>
      <c r="BG15" s="390"/>
      <c r="BH15" s="390"/>
      <c r="BI15" s="390"/>
      <c r="BJ15" s="390"/>
      <c r="BK15" s="390"/>
      <c r="BL15" s="390"/>
      <c r="BM15" s="391"/>
      <c r="BN15" s="392">
        <v>10261739</v>
      </c>
      <c r="BO15" s="393"/>
      <c r="BP15" s="393"/>
      <c r="BQ15" s="393"/>
      <c r="BR15" s="393"/>
      <c r="BS15" s="393"/>
      <c r="BT15" s="393"/>
      <c r="BU15" s="394"/>
      <c r="BV15" s="392">
        <v>10223755</v>
      </c>
      <c r="BW15" s="393"/>
      <c r="BX15" s="393"/>
      <c r="BY15" s="393"/>
      <c r="BZ15" s="393"/>
      <c r="CA15" s="393"/>
      <c r="CB15" s="393"/>
      <c r="CC15" s="394"/>
      <c r="CD15" s="530" t="s">
        <v>151</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152</v>
      </c>
      <c r="M16" s="541"/>
      <c r="N16" s="541"/>
      <c r="O16" s="541"/>
      <c r="P16" s="541"/>
      <c r="Q16" s="542"/>
      <c r="R16" s="533" t="s">
        <v>153</v>
      </c>
      <c r="S16" s="534"/>
      <c r="T16" s="534"/>
      <c r="U16" s="534"/>
      <c r="V16" s="535"/>
      <c r="W16" s="419"/>
      <c r="X16" s="420"/>
      <c r="Y16" s="420"/>
      <c r="Z16" s="420"/>
      <c r="AA16" s="420"/>
      <c r="AB16" s="409"/>
      <c r="AC16" s="516">
        <v>18.600000000000001</v>
      </c>
      <c r="AD16" s="517"/>
      <c r="AE16" s="517"/>
      <c r="AF16" s="517"/>
      <c r="AG16" s="518"/>
      <c r="AH16" s="516">
        <v>18.399999999999999</v>
      </c>
      <c r="AI16" s="517"/>
      <c r="AJ16" s="517"/>
      <c r="AK16" s="517"/>
      <c r="AL16" s="519"/>
      <c r="AM16" s="458"/>
      <c r="AN16" s="459"/>
      <c r="AO16" s="459"/>
      <c r="AP16" s="459"/>
      <c r="AQ16" s="459"/>
      <c r="AR16" s="459"/>
      <c r="AS16" s="459"/>
      <c r="AT16" s="460"/>
      <c r="AU16" s="461"/>
      <c r="AV16" s="462"/>
      <c r="AW16" s="462"/>
      <c r="AX16" s="462"/>
      <c r="AY16" s="463" t="s">
        <v>154</v>
      </c>
      <c r="AZ16" s="464"/>
      <c r="BA16" s="464"/>
      <c r="BB16" s="464"/>
      <c r="BC16" s="464"/>
      <c r="BD16" s="464"/>
      <c r="BE16" s="464"/>
      <c r="BF16" s="464"/>
      <c r="BG16" s="464"/>
      <c r="BH16" s="464"/>
      <c r="BI16" s="464"/>
      <c r="BJ16" s="464"/>
      <c r="BK16" s="464"/>
      <c r="BL16" s="464"/>
      <c r="BM16" s="465"/>
      <c r="BN16" s="429">
        <v>21430805</v>
      </c>
      <c r="BO16" s="430"/>
      <c r="BP16" s="430"/>
      <c r="BQ16" s="430"/>
      <c r="BR16" s="430"/>
      <c r="BS16" s="430"/>
      <c r="BT16" s="430"/>
      <c r="BU16" s="431"/>
      <c r="BV16" s="429">
        <v>21024768</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155</v>
      </c>
      <c r="N17" s="537"/>
      <c r="O17" s="537"/>
      <c r="P17" s="537"/>
      <c r="Q17" s="538"/>
      <c r="R17" s="533" t="s">
        <v>156</v>
      </c>
      <c r="S17" s="534"/>
      <c r="T17" s="534"/>
      <c r="U17" s="534"/>
      <c r="V17" s="535"/>
      <c r="W17" s="445" t="s">
        <v>157</v>
      </c>
      <c r="X17" s="446"/>
      <c r="Y17" s="446"/>
      <c r="Z17" s="446"/>
      <c r="AA17" s="446"/>
      <c r="AB17" s="436"/>
      <c r="AC17" s="480">
        <v>31581</v>
      </c>
      <c r="AD17" s="481"/>
      <c r="AE17" s="481"/>
      <c r="AF17" s="481"/>
      <c r="AG17" s="523"/>
      <c r="AH17" s="480">
        <v>31201</v>
      </c>
      <c r="AI17" s="481"/>
      <c r="AJ17" s="481"/>
      <c r="AK17" s="481"/>
      <c r="AL17" s="482"/>
      <c r="AM17" s="458"/>
      <c r="AN17" s="459"/>
      <c r="AO17" s="459"/>
      <c r="AP17" s="459"/>
      <c r="AQ17" s="459"/>
      <c r="AR17" s="459"/>
      <c r="AS17" s="459"/>
      <c r="AT17" s="460"/>
      <c r="AU17" s="461"/>
      <c r="AV17" s="462"/>
      <c r="AW17" s="462"/>
      <c r="AX17" s="462"/>
      <c r="AY17" s="463" t="s">
        <v>158</v>
      </c>
      <c r="AZ17" s="464"/>
      <c r="BA17" s="464"/>
      <c r="BB17" s="464"/>
      <c r="BC17" s="464"/>
      <c r="BD17" s="464"/>
      <c r="BE17" s="464"/>
      <c r="BF17" s="464"/>
      <c r="BG17" s="464"/>
      <c r="BH17" s="464"/>
      <c r="BI17" s="464"/>
      <c r="BJ17" s="464"/>
      <c r="BK17" s="464"/>
      <c r="BL17" s="464"/>
      <c r="BM17" s="465"/>
      <c r="BN17" s="429">
        <v>12990567</v>
      </c>
      <c r="BO17" s="430"/>
      <c r="BP17" s="430"/>
      <c r="BQ17" s="430"/>
      <c r="BR17" s="430"/>
      <c r="BS17" s="430"/>
      <c r="BT17" s="430"/>
      <c r="BU17" s="431"/>
      <c r="BV17" s="429">
        <v>12960345</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159</v>
      </c>
      <c r="C18" s="472"/>
      <c r="D18" s="472"/>
      <c r="E18" s="544"/>
      <c r="F18" s="544"/>
      <c r="G18" s="544"/>
      <c r="H18" s="544"/>
      <c r="I18" s="544"/>
      <c r="J18" s="544"/>
      <c r="K18" s="544"/>
      <c r="L18" s="545">
        <v>448.15</v>
      </c>
      <c r="M18" s="545"/>
      <c r="N18" s="545"/>
      <c r="O18" s="545"/>
      <c r="P18" s="545"/>
      <c r="Q18" s="545"/>
      <c r="R18" s="546"/>
      <c r="S18" s="546"/>
      <c r="T18" s="546"/>
      <c r="U18" s="546"/>
      <c r="V18" s="547"/>
      <c r="W18" s="447"/>
      <c r="X18" s="448"/>
      <c r="Y18" s="448"/>
      <c r="Z18" s="448"/>
      <c r="AA18" s="448"/>
      <c r="AB18" s="439"/>
      <c r="AC18" s="548">
        <v>69.599999999999994</v>
      </c>
      <c r="AD18" s="549"/>
      <c r="AE18" s="549"/>
      <c r="AF18" s="549"/>
      <c r="AG18" s="550"/>
      <c r="AH18" s="548">
        <v>68.5</v>
      </c>
      <c r="AI18" s="549"/>
      <c r="AJ18" s="549"/>
      <c r="AK18" s="549"/>
      <c r="AL18" s="551"/>
      <c r="AM18" s="458"/>
      <c r="AN18" s="459"/>
      <c r="AO18" s="459"/>
      <c r="AP18" s="459"/>
      <c r="AQ18" s="459"/>
      <c r="AR18" s="459"/>
      <c r="AS18" s="459"/>
      <c r="AT18" s="460"/>
      <c r="AU18" s="461"/>
      <c r="AV18" s="462"/>
      <c r="AW18" s="462"/>
      <c r="AX18" s="462"/>
      <c r="AY18" s="463" t="s">
        <v>160</v>
      </c>
      <c r="AZ18" s="464"/>
      <c r="BA18" s="464"/>
      <c r="BB18" s="464"/>
      <c r="BC18" s="464"/>
      <c r="BD18" s="464"/>
      <c r="BE18" s="464"/>
      <c r="BF18" s="464"/>
      <c r="BG18" s="464"/>
      <c r="BH18" s="464"/>
      <c r="BI18" s="464"/>
      <c r="BJ18" s="464"/>
      <c r="BK18" s="464"/>
      <c r="BL18" s="464"/>
      <c r="BM18" s="465"/>
      <c r="BN18" s="429">
        <v>24462451</v>
      </c>
      <c r="BO18" s="430"/>
      <c r="BP18" s="430"/>
      <c r="BQ18" s="430"/>
      <c r="BR18" s="430"/>
      <c r="BS18" s="430"/>
      <c r="BT18" s="430"/>
      <c r="BU18" s="431"/>
      <c r="BV18" s="429">
        <v>23805944</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161</v>
      </c>
      <c r="C19" s="472"/>
      <c r="D19" s="472"/>
      <c r="E19" s="544"/>
      <c r="F19" s="544"/>
      <c r="G19" s="544"/>
      <c r="H19" s="544"/>
      <c r="I19" s="544"/>
      <c r="J19" s="544"/>
      <c r="K19" s="544"/>
      <c r="L19" s="552">
        <v>231</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162</v>
      </c>
      <c r="AZ19" s="464"/>
      <c r="BA19" s="464"/>
      <c r="BB19" s="464"/>
      <c r="BC19" s="464"/>
      <c r="BD19" s="464"/>
      <c r="BE19" s="464"/>
      <c r="BF19" s="464"/>
      <c r="BG19" s="464"/>
      <c r="BH19" s="464"/>
      <c r="BI19" s="464"/>
      <c r="BJ19" s="464"/>
      <c r="BK19" s="464"/>
      <c r="BL19" s="464"/>
      <c r="BM19" s="465"/>
      <c r="BN19" s="429">
        <v>34492228</v>
      </c>
      <c r="BO19" s="430"/>
      <c r="BP19" s="430"/>
      <c r="BQ19" s="430"/>
      <c r="BR19" s="430"/>
      <c r="BS19" s="430"/>
      <c r="BT19" s="430"/>
      <c r="BU19" s="431"/>
      <c r="BV19" s="429">
        <v>34198549</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163</v>
      </c>
      <c r="C20" s="472"/>
      <c r="D20" s="472"/>
      <c r="E20" s="544"/>
      <c r="F20" s="544"/>
      <c r="G20" s="544"/>
      <c r="H20" s="544"/>
      <c r="I20" s="544"/>
      <c r="J20" s="544"/>
      <c r="K20" s="544"/>
      <c r="L20" s="552">
        <v>44911</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164</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165</v>
      </c>
      <c r="C22" s="567"/>
      <c r="D22" s="568"/>
      <c r="E22" s="441" t="s">
        <v>1</v>
      </c>
      <c r="F22" s="446"/>
      <c r="G22" s="446"/>
      <c r="H22" s="446"/>
      <c r="I22" s="446"/>
      <c r="J22" s="446"/>
      <c r="K22" s="436"/>
      <c r="L22" s="441" t="s">
        <v>166</v>
      </c>
      <c r="M22" s="446"/>
      <c r="N22" s="446"/>
      <c r="O22" s="446"/>
      <c r="P22" s="436"/>
      <c r="Q22" s="575" t="s">
        <v>167</v>
      </c>
      <c r="R22" s="576"/>
      <c r="S22" s="576"/>
      <c r="T22" s="576"/>
      <c r="U22" s="576"/>
      <c r="V22" s="577"/>
      <c r="W22" s="581" t="s">
        <v>168</v>
      </c>
      <c r="X22" s="567"/>
      <c r="Y22" s="568"/>
      <c r="Z22" s="441" t="s">
        <v>1</v>
      </c>
      <c r="AA22" s="446"/>
      <c r="AB22" s="446"/>
      <c r="AC22" s="446"/>
      <c r="AD22" s="446"/>
      <c r="AE22" s="446"/>
      <c r="AF22" s="446"/>
      <c r="AG22" s="436"/>
      <c r="AH22" s="594" t="s">
        <v>169</v>
      </c>
      <c r="AI22" s="446"/>
      <c r="AJ22" s="446"/>
      <c r="AK22" s="446"/>
      <c r="AL22" s="436"/>
      <c r="AM22" s="594" t="s">
        <v>170</v>
      </c>
      <c r="AN22" s="595"/>
      <c r="AO22" s="595"/>
      <c r="AP22" s="595"/>
      <c r="AQ22" s="595"/>
      <c r="AR22" s="596"/>
      <c r="AS22" s="575" t="s">
        <v>167</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171</v>
      </c>
      <c r="AZ23" s="390"/>
      <c r="BA23" s="390"/>
      <c r="BB23" s="390"/>
      <c r="BC23" s="390"/>
      <c r="BD23" s="390"/>
      <c r="BE23" s="390"/>
      <c r="BF23" s="390"/>
      <c r="BG23" s="390"/>
      <c r="BH23" s="390"/>
      <c r="BI23" s="390"/>
      <c r="BJ23" s="390"/>
      <c r="BK23" s="390"/>
      <c r="BL23" s="390"/>
      <c r="BM23" s="391"/>
      <c r="BN23" s="429">
        <v>40553250</v>
      </c>
      <c r="BO23" s="430"/>
      <c r="BP23" s="430"/>
      <c r="BQ23" s="430"/>
      <c r="BR23" s="430"/>
      <c r="BS23" s="430"/>
      <c r="BT23" s="430"/>
      <c r="BU23" s="431"/>
      <c r="BV23" s="429">
        <v>40215863</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172</v>
      </c>
      <c r="F24" s="459"/>
      <c r="G24" s="459"/>
      <c r="H24" s="459"/>
      <c r="I24" s="459"/>
      <c r="J24" s="459"/>
      <c r="K24" s="460"/>
      <c r="L24" s="480">
        <v>1</v>
      </c>
      <c r="M24" s="481"/>
      <c r="N24" s="481"/>
      <c r="O24" s="481"/>
      <c r="P24" s="523"/>
      <c r="Q24" s="480">
        <v>9000</v>
      </c>
      <c r="R24" s="481"/>
      <c r="S24" s="481"/>
      <c r="T24" s="481"/>
      <c r="U24" s="481"/>
      <c r="V24" s="523"/>
      <c r="W24" s="582"/>
      <c r="X24" s="570"/>
      <c r="Y24" s="571"/>
      <c r="Z24" s="479" t="s">
        <v>173</v>
      </c>
      <c r="AA24" s="459"/>
      <c r="AB24" s="459"/>
      <c r="AC24" s="459"/>
      <c r="AD24" s="459"/>
      <c r="AE24" s="459"/>
      <c r="AF24" s="459"/>
      <c r="AG24" s="460"/>
      <c r="AH24" s="480">
        <v>623</v>
      </c>
      <c r="AI24" s="481"/>
      <c r="AJ24" s="481"/>
      <c r="AK24" s="481"/>
      <c r="AL24" s="523"/>
      <c r="AM24" s="480">
        <v>2012290</v>
      </c>
      <c r="AN24" s="481"/>
      <c r="AO24" s="481"/>
      <c r="AP24" s="481"/>
      <c r="AQ24" s="481"/>
      <c r="AR24" s="523"/>
      <c r="AS24" s="480">
        <v>3230</v>
      </c>
      <c r="AT24" s="481"/>
      <c r="AU24" s="481"/>
      <c r="AV24" s="481"/>
      <c r="AW24" s="481"/>
      <c r="AX24" s="482"/>
      <c r="AY24" s="602" t="s">
        <v>174</v>
      </c>
      <c r="AZ24" s="603"/>
      <c r="BA24" s="603"/>
      <c r="BB24" s="603"/>
      <c r="BC24" s="603"/>
      <c r="BD24" s="603"/>
      <c r="BE24" s="603"/>
      <c r="BF24" s="603"/>
      <c r="BG24" s="603"/>
      <c r="BH24" s="603"/>
      <c r="BI24" s="603"/>
      <c r="BJ24" s="603"/>
      <c r="BK24" s="603"/>
      <c r="BL24" s="603"/>
      <c r="BM24" s="604"/>
      <c r="BN24" s="429">
        <v>24681919</v>
      </c>
      <c r="BO24" s="430"/>
      <c r="BP24" s="430"/>
      <c r="BQ24" s="430"/>
      <c r="BR24" s="430"/>
      <c r="BS24" s="430"/>
      <c r="BT24" s="430"/>
      <c r="BU24" s="431"/>
      <c r="BV24" s="429">
        <v>25675861</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175</v>
      </c>
      <c r="F25" s="459"/>
      <c r="G25" s="459"/>
      <c r="H25" s="459"/>
      <c r="I25" s="459"/>
      <c r="J25" s="459"/>
      <c r="K25" s="460"/>
      <c r="L25" s="480">
        <v>2</v>
      </c>
      <c r="M25" s="481"/>
      <c r="N25" s="481"/>
      <c r="O25" s="481"/>
      <c r="P25" s="523"/>
      <c r="Q25" s="480">
        <v>7000</v>
      </c>
      <c r="R25" s="481"/>
      <c r="S25" s="481"/>
      <c r="T25" s="481"/>
      <c r="U25" s="481"/>
      <c r="V25" s="523"/>
      <c r="W25" s="582"/>
      <c r="X25" s="570"/>
      <c r="Y25" s="571"/>
      <c r="Z25" s="479" t="s">
        <v>176</v>
      </c>
      <c r="AA25" s="459"/>
      <c r="AB25" s="459"/>
      <c r="AC25" s="459"/>
      <c r="AD25" s="459"/>
      <c r="AE25" s="459"/>
      <c r="AF25" s="459"/>
      <c r="AG25" s="460"/>
      <c r="AH25" s="480" t="s">
        <v>177</v>
      </c>
      <c r="AI25" s="481"/>
      <c r="AJ25" s="481"/>
      <c r="AK25" s="481"/>
      <c r="AL25" s="523"/>
      <c r="AM25" s="480" t="s">
        <v>177</v>
      </c>
      <c r="AN25" s="481"/>
      <c r="AO25" s="481"/>
      <c r="AP25" s="481"/>
      <c r="AQ25" s="481"/>
      <c r="AR25" s="523"/>
      <c r="AS25" s="480" t="s">
        <v>177</v>
      </c>
      <c r="AT25" s="481"/>
      <c r="AU25" s="481"/>
      <c r="AV25" s="481"/>
      <c r="AW25" s="481"/>
      <c r="AX25" s="482"/>
      <c r="AY25" s="389" t="s">
        <v>178</v>
      </c>
      <c r="AZ25" s="390"/>
      <c r="BA25" s="390"/>
      <c r="BB25" s="390"/>
      <c r="BC25" s="390"/>
      <c r="BD25" s="390"/>
      <c r="BE25" s="390"/>
      <c r="BF25" s="390"/>
      <c r="BG25" s="390"/>
      <c r="BH25" s="390"/>
      <c r="BI25" s="390"/>
      <c r="BJ25" s="390"/>
      <c r="BK25" s="390"/>
      <c r="BL25" s="390"/>
      <c r="BM25" s="391"/>
      <c r="BN25" s="392">
        <v>3493598</v>
      </c>
      <c r="BO25" s="393"/>
      <c r="BP25" s="393"/>
      <c r="BQ25" s="393"/>
      <c r="BR25" s="393"/>
      <c r="BS25" s="393"/>
      <c r="BT25" s="393"/>
      <c r="BU25" s="394"/>
      <c r="BV25" s="392">
        <v>4754933</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179</v>
      </c>
      <c r="F26" s="459"/>
      <c r="G26" s="459"/>
      <c r="H26" s="459"/>
      <c r="I26" s="459"/>
      <c r="J26" s="459"/>
      <c r="K26" s="460"/>
      <c r="L26" s="480">
        <v>1</v>
      </c>
      <c r="M26" s="481"/>
      <c r="N26" s="481"/>
      <c r="O26" s="481"/>
      <c r="P26" s="523"/>
      <c r="Q26" s="480">
        <v>6500</v>
      </c>
      <c r="R26" s="481"/>
      <c r="S26" s="481"/>
      <c r="T26" s="481"/>
      <c r="U26" s="481"/>
      <c r="V26" s="523"/>
      <c r="W26" s="582"/>
      <c r="X26" s="570"/>
      <c r="Y26" s="571"/>
      <c r="Z26" s="479" t="s">
        <v>180</v>
      </c>
      <c r="AA26" s="592"/>
      <c r="AB26" s="592"/>
      <c r="AC26" s="592"/>
      <c r="AD26" s="592"/>
      <c r="AE26" s="592"/>
      <c r="AF26" s="592"/>
      <c r="AG26" s="593"/>
      <c r="AH26" s="480">
        <v>10</v>
      </c>
      <c r="AI26" s="481"/>
      <c r="AJ26" s="481"/>
      <c r="AK26" s="481"/>
      <c r="AL26" s="523"/>
      <c r="AM26" s="480">
        <v>34520</v>
      </c>
      <c r="AN26" s="481"/>
      <c r="AO26" s="481"/>
      <c r="AP26" s="481"/>
      <c r="AQ26" s="481"/>
      <c r="AR26" s="523"/>
      <c r="AS26" s="480">
        <v>3452</v>
      </c>
      <c r="AT26" s="481"/>
      <c r="AU26" s="481"/>
      <c r="AV26" s="481"/>
      <c r="AW26" s="481"/>
      <c r="AX26" s="482"/>
      <c r="AY26" s="432" t="s">
        <v>181</v>
      </c>
      <c r="AZ26" s="433"/>
      <c r="BA26" s="433"/>
      <c r="BB26" s="433"/>
      <c r="BC26" s="433"/>
      <c r="BD26" s="433"/>
      <c r="BE26" s="433"/>
      <c r="BF26" s="433"/>
      <c r="BG26" s="433"/>
      <c r="BH26" s="433"/>
      <c r="BI26" s="433"/>
      <c r="BJ26" s="433"/>
      <c r="BK26" s="433"/>
      <c r="BL26" s="433"/>
      <c r="BM26" s="434"/>
      <c r="BN26" s="429" t="s">
        <v>139</v>
      </c>
      <c r="BO26" s="430"/>
      <c r="BP26" s="430"/>
      <c r="BQ26" s="430"/>
      <c r="BR26" s="430"/>
      <c r="BS26" s="430"/>
      <c r="BT26" s="430"/>
      <c r="BU26" s="431"/>
      <c r="BV26" s="429" t="s">
        <v>177</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182</v>
      </c>
      <c r="F27" s="459"/>
      <c r="G27" s="459"/>
      <c r="H27" s="459"/>
      <c r="I27" s="459"/>
      <c r="J27" s="459"/>
      <c r="K27" s="460"/>
      <c r="L27" s="480">
        <v>1</v>
      </c>
      <c r="M27" s="481"/>
      <c r="N27" s="481"/>
      <c r="O27" s="481"/>
      <c r="P27" s="523"/>
      <c r="Q27" s="480">
        <v>4500</v>
      </c>
      <c r="R27" s="481"/>
      <c r="S27" s="481"/>
      <c r="T27" s="481"/>
      <c r="U27" s="481"/>
      <c r="V27" s="523"/>
      <c r="W27" s="582"/>
      <c r="X27" s="570"/>
      <c r="Y27" s="571"/>
      <c r="Z27" s="479" t="s">
        <v>183</v>
      </c>
      <c r="AA27" s="459"/>
      <c r="AB27" s="459"/>
      <c r="AC27" s="459"/>
      <c r="AD27" s="459"/>
      <c r="AE27" s="459"/>
      <c r="AF27" s="459"/>
      <c r="AG27" s="460"/>
      <c r="AH27" s="480">
        <v>67</v>
      </c>
      <c r="AI27" s="481"/>
      <c r="AJ27" s="481"/>
      <c r="AK27" s="481"/>
      <c r="AL27" s="523"/>
      <c r="AM27" s="480">
        <v>243545</v>
      </c>
      <c r="AN27" s="481"/>
      <c r="AO27" s="481"/>
      <c r="AP27" s="481"/>
      <c r="AQ27" s="481"/>
      <c r="AR27" s="523"/>
      <c r="AS27" s="480">
        <v>3635</v>
      </c>
      <c r="AT27" s="481"/>
      <c r="AU27" s="481"/>
      <c r="AV27" s="481"/>
      <c r="AW27" s="481"/>
      <c r="AX27" s="482"/>
      <c r="AY27" s="524" t="s">
        <v>184</v>
      </c>
      <c r="AZ27" s="525"/>
      <c r="BA27" s="525"/>
      <c r="BB27" s="525"/>
      <c r="BC27" s="525"/>
      <c r="BD27" s="525"/>
      <c r="BE27" s="525"/>
      <c r="BF27" s="525"/>
      <c r="BG27" s="525"/>
      <c r="BH27" s="525"/>
      <c r="BI27" s="525"/>
      <c r="BJ27" s="525"/>
      <c r="BK27" s="525"/>
      <c r="BL27" s="525"/>
      <c r="BM27" s="526"/>
      <c r="BN27" s="605">
        <v>720000</v>
      </c>
      <c r="BO27" s="606"/>
      <c r="BP27" s="606"/>
      <c r="BQ27" s="606"/>
      <c r="BR27" s="606"/>
      <c r="BS27" s="606"/>
      <c r="BT27" s="606"/>
      <c r="BU27" s="607"/>
      <c r="BV27" s="605">
        <v>720000</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185</v>
      </c>
      <c r="F28" s="459"/>
      <c r="G28" s="459"/>
      <c r="H28" s="459"/>
      <c r="I28" s="459"/>
      <c r="J28" s="459"/>
      <c r="K28" s="460"/>
      <c r="L28" s="480">
        <v>1</v>
      </c>
      <c r="M28" s="481"/>
      <c r="N28" s="481"/>
      <c r="O28" s="481"/>
      <c r="P28" s="523"/>
      <c r="Q28" s="480">
        <v>3960</v>
      </c>
      <c r="R28" s="481"/>
      <c r="S28" s="481"/>
      <c r="T28" s="481"/>
      <c r="U28" s="481"/>
      <c r="V28" s="523"/>
      <c r="W28" s="582"/>
      <c r="X28" s="570"/>
      <c r="Y28" s="571"/>
      <c r="Z28" s="479" t="s">
        <v>186</v>
      </c>
      <c r="AA28" s="459"/>
      <c r="AB28" s="459"/>
      <c r="AC28" s="459"/>
      <c r="AD28" s="459"/>
      <c r="AE28" s="459"/>
      <c r="AF28" s="459"/>
      <c r="AG28" s="460"/>
      <c r="AH28" s="480" t="s">
        <v>139</v>
      </c>
      <c r="AI28" s="481"/>
      <c r="AJ28" s="481"/>
      <c r="AK28" s="481"/>
      <c r="AL28" s="523"/>
      <c r="AM28" s="480" t="s">
        <v>139</v>
      </c>
      <c r="AN28" s="481"/>
      <c r="AO28" s="481"/>
      <c r="AP28" s="481"/>
      <c r="AQ28" s="481"/>
      <c r="AR28" s="523"/>
      <c r="AS28" s="480" t="s">
        <v>177</v>
      </c>
      <c r="AT28" s="481"/>
      <c r="AU28" s="481"/>
      <c r="AV28" s="481"/>
      <c r="AW28" s="481"/>
      <c r="AX28" s="482"/>
      <c r="AY28" s="608" t="s">
        <v>187</v>
      </c>
      <c r="AZ28" s="609"/>
      <c r="BA28" s="609"/>
      <c r="BB28" s="610"/>
      <c r="BC28" s="389" t="s">
        <v>47</v>
      </c>
      <c r="BD28" s="390"/>
      <c r="BE28" s="390"/>
      <c r="BF28" s="390"/>
      <c r="BG28" s="390"/>
      <c r="BH28" s="390"/>
      <c r="BI28" s="390"/>
      <c r="BJ28" s="390"/>
      <c r="BK28" s="390"/>
      <c r="BL28" s="390"/>
      <c r="BM28" s="391"/>
      <c r="BN28" s="392">
        <v>5949396</v>
      </c>
      <c r="BO28" s="393"/>
      <c r="BP28" s="393"/>
      <c r="BQ28" s="393"/>
      <c r="BR28" s="393"/>
      <c r="BS28" s="393"/>
      <c r="BT28" s="393"/>
      <c r="BU28" s="394"/>
      <c r="BV28" s="392">
        <v>5549261</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188</v>
      </c>
      <c r="F29" s="459"/>
      <c r="G29" s="459"/>
      <c r="H29" s="459"/>
      <c r="I29" s="459"/>
      <c r="J29" s="459"/>
      <c r="K29" s="460"/>
      <c r="L29" s="480">
        <v>26</v>
      </c>
      <c r="M29" s="481"/>
      <c r="N29" s="481"/>
      <c r="O29" s="481"/>
      <c r="P29" s="523"/>
      <c r="Q29" s="480">
        <v>3700</v>
      </c>
      <c r="R29" s="481"/>
      <c r="S29" s="481"/>
      <c r="T29" s="481"/>
      <c r="U29" s="481"/>
      <c r="V29" s="523"/>
      <c r="W29" s="583"/>
      <c r="X29" s="584"/>
      <c r="Y29" s="585"/>
      <c r="Z29" s="479" t="s">
        <v>189</v>
      </c>
      <c r="AA29" s="459"/>
      <c r="AB29" s="459"/>
      <c r="AC29" s="459"/>
      <c r="AD29" s="459"/>
      <c r="AE29" s="459"/>
      <c r="AF29" s="459"/>
      <c r="AG29" s="460"/>
      <c r="AH29" s="480">
        <v>690</v>
      </c>
      <c r="AI29" s="481"/>
      <c r="AJ29" s="481"/>
      <c r="AK29" s="481"/>
      <c r="AL29" s="523"/>
      <c r="AM29" s="480">
        <v>2255835</v>
      </c>
      <c r="AN29" s="481"/>
      <c r="AO29" s="481"/>
      <c r="AP29" s="481"/>
      <c r="AQ29" s="481"/>
      <c r="AR29" s="523"/>
      <c r="AS29" s="480">
        <v>3269</v>
      </c>
      <c r="AT29" s="481"/>
      <c r="AU29" s="481"/>
      <c r="AV29" s="481"/>
      <c r="AW29" s="481"/>
      <c r="AX29" s="482"/>
      <c r="AY29" s="611"/>
      <c r="AZ29" s="612"/>
      <c r="BA29" s="612"/>
      <c r="BB29" s="613"/>
      <c r="BC29" s="463" t="s">
        <v>190</v>
      </c>
      <c r="BD29" s="464"/>
      <c r="BE29" s="464"/>
      <c r="BF29" s="464"/>
      <c r="BG29" s="464"/>
      <c r="BH29" s="464"/>
      <c r="BI29" s="464"/>
      <c r="BJ29" s="464"/>
      <c r="BK29" s="464"/>
      <c r="BL29" s="464"/>
      <c r="BM29" s="465"/>
      <c r="BN29" s="429">
        <v>1181855</v>
      </c>
      <c r="BO29" s="430"/>
      <c r="BP29" s="430"/>
      <c r="BQ29" s="430"/>
      <c r="BR29" s="430"/>
      <c r="BS29" s="430"/>
      <c r="BT29" s="430"/>
      <c r="BU29" s="431"/>
      <c r="BV29" s="429">
        <v>1281336</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191</v>
      </c>
      <c r="X30" s="590"/>
      <c r="Y30" s="590"/>
      <c r="Z30" s="590"/>
      <c r="AA30" s="590"/>
      <c r="AB30" s="590"/>
      <c r="AC30" s="590"/>
      <c r="AD30" s="590"/>
      <c r="AE30" s="590"/>
      <c r="AF30" s="590"/>
      <c r="AG30" s="591"/>
      <c r="AH30" s="548">
        <v>97.2</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49</v>
      </c>
      <c r="BD30" s="603"/>
      <c r="BE30" s="603"/>
      <c r="BF30" s="603"/>
      <c r="BG30" s="603"/>
      <c r="BH30" s="603"/>
      <c r="BI30" s="603"/>
      <c r="BJ30" s="603"/>
      <c r="BK30" s="603"/>
      <c r="BL30" s="603"/>
      <c r="BM30" s="604"/>
      <c r="BN30" s="605">
        <v>8969867</v>
      </c>
      <c r="BO30" s="606"/>
      <c r="BP30" s="606"/>
      <c r="BQ30" s="606"/>
      <c r="BR30" s="606"/>
      <c r="BS30" s="606"/>
      <c r="BT30" s="606"/>
      <c r="BU30" s="607"/>
      <c r="BV30" s="605">
        <v>10039407</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198</v>
      </c>
      <c r="D33" s="453"/>
      <c r="E33" s="418" t="s">
        <v>199</v>
      </c>
      <c r="F33" s="418"/>
      <c r="G33" s="418"/>
      <c r="H33" s="418"/>
      <c r="I33" s="418"/>
      <c r="J33" s="418"/>
      <c r="K33" s="418"/>
      <c r="L33" s="418"/>
      <c r="M33" s="418"/>
      <c r="N33" s="418"/>
      <c r="O33" s="418"/>
      <c r="P33" s="418"/>
      <c r="Q33" s="418"/>
      <c r="R33" s="418"/>
      <c r="S33" s="418"/>
      <c r="T33" s="216"/>
      <c r="U33" s="453" t="s">
        <v>200</v>
      </c>
      <c r="V33" s="453"/>
      <c r="W33" s="418" t="s">
        <v>201</v>
      </c>
      <c r="X33" s="418"/>
      <c r="Y33" s="418"/>
      <c r="Z33" s="418"/>
      <c r="AA33" s="418"/>
      <c r="AB33" s="418"/>
      <c r="AC33" s="418"/>
      <c r="AD33" s="418"/>
      <c r="AE33" s="418"/>
      <c r="AF33" s="418"/>
      <c r="AG33" s="418"/>
      <c r="AH33" s="418"/>
      <c r="AI33" s="418"/>
      <c r="AJ33" s="418"/>
      <c r="AK33" s="418"/>
      <c r="AL33" s="216"/>
      <c r="AM33" s="453" t="s">
        <v>198</v>
      </c>
      <c r="AN33" s="453"/>
      <c r="AO33" s="418" t="s">
        <v>199</v>
      </c>
      <c r="AP33" s="418"/>
      <c r="AQ33" s="418"/>
      <c r="AR33" s="418"/>
      <c r="AS33" s="418"/>
      <c r="AT33" s="418"/>
      <c r="AU33" s="418"/>
      <c r="AV33" s="418"/>
      <c r="AW33" s="418"/>
      <c r="AX33" s="418"/>
      <c r="AY33" s="418"/>
      <c r="AZ33" s="418"/>
      <c r="BA33" s="418"/>
      <c r="BB33" s="418"/>
      <c r="BC33" s="418"/>
      <c r="BD33" s="217"/>
      <c r="BE33" s="418" t="s">
        <v>202</v>
      </c>
      <c r="BF33" s="418"/>
      <c r="BG33" s="418" t="s">
        <v>203</v>
      </c>
      <c r="BH33" s="418"/>
      <c r="BI33" s="418"/>
      <c r="BJ33" s="418"/>
      <c r="BK33" s="418"/>
      <c r="BL33" s="418"/>
      <c r="BM33" s="418"/>
      <c r="BN33" s="418"/>
      <c r="BO33" s="418"/>
      <c r="BP33" s="418"/>
      <c r="BQ33" s="418"/>
      <c r="BR33" s="418"/>
      <c r="BS33" s="418"/>
      <c r="BT33" s="418"/>
      <c r="BU33" s="418"/>
      <c r="BV33" s="217"/>
      <c r="BW33" s="453" t="s">
        <v>202</v>
      </c>
      <c r="BX33" s="453"/>
      <c r="BY33" s="418" t="s">
        <v>204</v>
      </c>
      <c r="BZ33" s="418"/>
      <c r="CA33" s="418"/>
      <c r="CB33" s="418"/>
      <c r="CC33" s="418"/>
      <c r="CD33" s="418"/>
      <c r="CE33" s="418"/>
      <c r="CF33" s="418"/>
      <c r="CG33" s="418"/>
      <c r="CH33" s="418"/>
      <c r="CI33" s="418"/>
      <c r="CJ33" s="418"/>
      <c r="CK33" s="418"/>
      <c r="CL33" s="418"/>
      <c r="CM33" s="418"/>
      <c r="CN33" s="216"/>
      <c r="CO33" s="453" t="s">
        <v>198</v>
      </c>
      <c r="CP33" s="453"/>
      <c r="CQ33" s="418" t="s">
        <v>205</v>
      </c>
      <c r="CR33" s="418"/>
      <c r="CS33" s="418"/>
      <c r="CT33" s="418"/>
      <c r="CU33" s="418"/>
      <c r="CV33" s="418"/>
      <c r="CW33" s="418"/>
      <c r="CX33" s="418"/>
      <c r="CY33" s="418"/>
      <c r="CZ33" s="418"/>
      <c r="DA33" s="418"/>
      <c r="DB33" s="418"/>
      <c r="DC33" s="418"/>
      <c r="DD33" s="418"/>
      <c r="DE33" s="418"/>
      <c r="DF33" s="216"/>
      <c r="DG33" s="617" t="s">
        <v>206</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水道事業</v>
      </c>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IF('各会計、関係団体の財政状況及び健全化判断比率'!B32="","",'各会計、関係団体の財政状況及び健全化判断比率'!B32)</f>
        <v>公共下水道事業特別会計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鹿児島県市町村総合事務組合</v>
      </c>
      <c r="BZ34" s="619"/>
      <c r="CA34" s="619"/>
      <c r="CB34" s="619"/>
      <c r="CC34" s="619"/>
      <c r="CD34" s="619"/>
      <c r="CE34" s="619"/>
      <c r="CF34" s="619"/>
      <c r="CG34" s="619"/>
      <c r="CH34" s="619"/>
      <c r="CI34" s="619"/>
      <c r="CJ34" s="619"/>
      <c r="CK34" s="619"/>
      <c r="CL34" s="619"/>
      <c r="CM34" s="619"/>
      <c r="CN34" s="214"/>
      <c r="CO34" s="618">
        <f>IF(CQ34="","",MAX(C34:D43,U34:V43,AM34:AN43,BE34:BF43,BW34:BX43)+1)</f>
        <v>14</v>
      </c>
      <c r="CP34" s="618"/>
      <c r="CQ34" s="619" t="str">
        <f>IF('各会計、関係団体の財政状況及び健全化判断比率'!BS7="","",'各会計、関係団体の財政状況及び健全化判断比率'!BS7)</f>
        <v>鹿屋市農業公社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介護保険事業特別会計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7</v>
      </c>
      <c r="BF35" s="618"/>
      <c r="BG35" s="619" t="str">
        <f>IF('各会計、関係団体の財政状況及び健全化判断比率'!B33="","",'各会計、関係団体の財政状況及び健全化判断比率'!B33)</f>
        <v>下水道特別会計</v>
      </c>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曽於北部衛生処理組合</v>
      </c>
      <c r="BZ35" s="619"/>
      <c r="CA35" s="619"/>
      <c r="CB35" s="619"/>
      <c r="CC35" s="619"/>
      <c r="CD35" s="619"/>
      <c r="CE35" s="619"/>
      <c r="CF35" s="619"/>
      <c r="CG35" s="619"/>
      <c r="CH35" s="619"/>
      <c r="CI35" s="619"/>
      <c r="CJ35" s="619"/>
      <c r="CK35" s="619"/>
      <c r="CL35" s="619"/>
      <c r="CM35" s="619"/>
      <c r="CN35" s="214"/>
      <c r="CO35" s="618">
        <f t="shared" ref="CO35:CO43" si="3">IF(CQ35="","",CO34+1)</f>
        <v>15</v>
      </c>
      <c r="CP35" s="618"/>
      <c r="CQ35" s="619" t="str">
        <f>IF('各会計、関係団体の財政状況及び健全化判断比率'!BS8="","",'各会計、関係団体の財政状況及び健全化判断比率'!BS8)</f>
        <v>まちづくり鹿屋</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大隅肝属地区消防組合</v>
      </c>
      <c r="BZ36" s="619"/>
      <c r="CA36" s="619"/>
      <c r="CB36" s="619"/>
      <c r="CC36" s="619"/>
      <c r="CD36" s="619"/>
      <c r="CE36" s="619"/>
      <c r="CF36" s="619"/>
      <c r="CG36" s="619"/>
      <c r="CH36" s="619"/>
      <c r="CI36" s="619"/>
      <c r="CJ36" s="619"/>
      <c r="CK36" s="619"/>
      <c r="CL36" s="619"/>
      <c r="CM36" s="619"/>
      <c r="CN36" s="214"/>
      <c r="CO36" s="618">
        <f t="shared" si="3"/>
        <v>16</v>
      </c>
      <c r="CP36" s="618"/>
      <c r="CQ36" s="619" t="str">
        <f>IF('各会計、関係団体の財政状況及び健全化判断比率'!BS9="","",'各会計、関係団体の財政状況及び健全化判断比率'!BS9)</f>
        <v>鹿屋市勤労者サービスセンター</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IF('各会計、関係団体の財政状況及び健全化判断比率'!B71="","",'各会計、関係団体の財政状況及び健全化判断比率'!B71)</f>
        <v>大隅肝属広域事務組合</v>
      </c>
      <c r="BZ37" s="619"/>
      <c r="CA37" s="619"/>
      <c r="CB37" s="619"/>
      <c r="CC37" s="619"/>
      <c r="CD37" s="619"/>
      <c r="CE37" s="619"/>
      <c r="CF37" s="619"/>
      <c r="CG37" s="619"/>
      <c r="CH37" s="619"/>
      <c r="CI37" s="619"/>
      <c r="CJ37" s="619"/>
      <c r="CK37" s="619"/>
      <c r="CL37" s="619"/>
      <c r="CM37" s="619"/>
      <c r="CN37" s="214"/>
      <c r="CO37" s="618">
        <f t="shared" si="3"/>
        <v>17</v>
      </c>
      <c r="CP37" s="618"/>
      <c r="CQ37" s="619" t="str">
        <f>IF('各会計、関係団体の財政状況及び健全化判断比率'!BS10="","",'各会計、関係団体の財政状況及び健全化判断比率'!BS10)</f>
        <v>おおすみ観光未来会議</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12</v>
      </c>
      <c r="BX38" s="618"/>
      <c r="BY38" s="619" t="str">
        <f>IF('各会計、関係団体の財政状況及び健全化判断比率'!B72="","",'各会計、関係団体の財政状況及び健全化判断比率'!B72)</f>
        <v>鹿児島県後期高齢者医療広域連合（一般会計）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13</v>
      </c>
      <c r="BX39" s="618"/>
      <c r="BY39" s="619" t="str">
        <f>IF('各会計、関係団体の財政状況及び健全化判断比率'!B73="","",'各会計、関係団体の財政状況及び健全化判断比率'!B73)</f>
        <v>鹿児島県後期高齢者医療広域連合（特別会計）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j49TziSnlTdyI0NFR7rynrFhDUyShbcL5DfZFuVHBZkk35gjWiNtONHYgLW1RbSpKXyH7kl4QzM7Gn6osEv94w==" saltValue="wnLE5SX1h9sbTiRKSvULy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10" t="s">
        <v>576</v>
      </c>
      <c r="D34" s="1210"/>
      <c r="E34" s="1211"/>
      <c r="F34" s="32">
        <v>7.1</v>
      </c>
      <c r="G34" s="33">
        <v>7.54</v>
      </c>
      <c r="H34" s="33">
        <v>9.4700000000000006</v>
      </c>
      <c r="I34" s="33">
        <v>11</v>
      </c>
      <c r="J34" s="34">
        <v>12.15</v>
      </c>
      <c r="K34" s="22"/>
      <c r="L34" s="22"/>
      <c r="M34" s="22"/>
      <c r="N34" s="22"/>
      <c r="O34" s="22"/>
      <c r="P34" s="22"/>
    </row>
    <row r="35" spans="1:16" ht="39" customHeight="1" x14ac:dyDescent="0.15">
      <c r="A35" s="22"/>
      <c r="B35" s="35"/>
      <c r="C35" s="1204" t="s">
        <v>577</v>
      </c>
      <c r="D35" s="1205"/>
      <c r="E35" s="1206"/>
      <c r="F35" s="36">
        <v>6.23</v>
      </c>
      <c r="G35" s="37">
        <v>6.43</v>
      </c>
      <c r="H35" s="37">
        <v>9.15</v>
      </c>
      <c r="I35" s="37">
        <v>9.44</v>
      </c>
      <c r="J35" s="38">
        <v>8.59</v>
      </c>
      <c r="K35" s="22"/>
      <c r="L35" s="22"/>
      <c r="M35" s="22"/>
      <c r="N35" s="22"/>
      <c r="O35" s="22"/>
      <c r="P35" s="22"/>
    </row>
    <row r="36" spans="1:16" ht="39" customHeight="1" x14ac:dyDescent="0.15">
      <c r="A36" s="22"/>
      <c r="B36" s="35"/>
      <c r="C36" s="1204" t="s">
        <v>578</v>
      </c>
      <c r="D36" s="1205"/>
      <c r="E36" s="1206"/>
      <c r="F36" s="36">
        <v>7.0000000000000007E-2</v>
      </c>
      <c r="G36" s="37">
        <v>1.5</v>
      </c>
      <c r="H36" s="37">
        <v>1.98</v>
      </c>
      <c r="I36" s="37">
        <v>0.88</v>
      </c>
      <c r="J36" s="38">
        <v>0.98</v>
      </c>
      <c r="K36" s="22"/>
      <c r="L36" s="22"/>
      <c r="M36" s="22"/>
      <c r="N36" s="22"/>
      <c r="O36" s="22"/>
      <c r="P36" s="22"/>
    </row>
    <row r="37" spans="1:16" ht="39" customHeight="1" x14ac:dyDescent="0.15">
      <c r="A37" s="22"/>
      <c r="B37" s="35"/>
      <c r="C37" s="1204" t="s">
        <v>579</v>
      </c>
      <c r="D37" s="1205"/>
      <c r="E37" s="1206"/>
      <c r="F37" s="36">
        <v>0.97</v>
      </c>
      <c r="G37" s="37">
        <v>0.85</v>
      </c>
      <c r="H37" s="37">
        <v>1.25</v>
      </c>
      <c r="I37" s="37">
        <v>1.06</v>
      </c>
      <c r="J37" s="38">
        <v>0.64</v>
      </c>
      <c r="K37" s="22"/>
      <c r="L37" s="22"/>
      <c r="M37" s="22"/>
      <c r="N37" s="22"/>
      <c r="O37" s="22"/>
      <c r="P37" s="22"/>
    </row>
    <row r="38" spans="1:16" ht="39" customHeight="1" x14ac:dyDescent="0.15">
      <c r="A38" s="22"/>
      <c r="B38" s="35"/>
      <c r="C38" s="1204" t="s">
        <v>580</v>
      </c>
      <c r="D38" s="1205"/>
      <c r="E38" s="1206"/>
      <c r="F38" s="36">
        <v>0.21</v>
      </c>
      <c r="G38" s="37">
        <v>0.25</v>
      </c>
      <c r="H38" s="37">
        <v>0.21</v>
      </c>
      <c r="I38" s="37">
        <v>0.17</v>
      </c>
      <c r="J38" s="38">
        <v>0.28000000000000003</v>
      </c>
      <c r="K38" s="22"/>
      <c r="L38" s="22"/>
      <c r="M38" s="22"/>
      <c r="N38" s="22"/>
      <c r="O38" s="22"/>
      <c r="P38" s="22"/>
    </row>
    <row r="39" spans="1:16" ht="39" customHeight="1" x14ac:dyDescent="0.15">
      <c r="A39" s="22"/>
      <c r="B39" s="35"/>
      <c r="C39" s="1204" t="s">
        <v>581</v>
      </c>
      <c r="D39" s="1205"/>
      <c r="E39" s="1206"/>
      <c r="F39" s="36">
        <v>0.03</v>
      </c>
      <c r="G39" s="37">
        <v>0.03</v>
      </c>
      <c r="H39" s="37">
        <v>0.04</v>
      </c>
      <c r="I39" s="37">
        <v>0.03</v>
      </c>
      <c r="J39" s="38">
        <v>0.04</v>
      </c>
      <c r="K39" s="22"/>
      <c r="L39" s="22"/>
      <c r="M39" s="22"/>
      <c r="N39" s="22"/>
      <c r="O39" s="22"/>
      <c r="P39" s="22"/>
    </row>
    <row r="40" spans="1:16" ht="39" customHeight="1" x14ac:dyDescent="0.15">
      <c r="A40" s="22"/>
      <c r="B40" s="35"/>
      <c r="C40" s="1204" t="s">
        <v>582</v>
      </c>
      <c r="D40" s="1205"/>
      <c r="E40" s="1206"/>
      <c r="F40" s="36">
        <v>0</v>
      </c>
      <c r="G40" s="37">
        <v>0.01</v>
      </c>
      <c r="H40" s="37">
        <v>0.01</v>
      </c>
      <c r="I40" s="37">
        <v>0.01</v>
      </c>
      <c r="J40" s="38">
        <v>0.02</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583</v>
      </c>
      <c r="D42" s="1205"/>
      <c r="E42" s="1206"/>
      <c r="F42" s="36" t="s">
        <v>529</v>
      </c>
      <c r="G42" s="37" t="s">
        <v>529</v>
      </c>
      <c r="H42" s="37" t="s">
        <v>529</v>
      </c>
      <c r="I42" s="37" t="s">
        <v>529</v>
      </c>
      <c r="J42" s="38" t="s">
        <v>529</v>
      </c>
      <c r="K42" s="22"/>
      <c r="L42" s="22"/>
      <c r="M42" s="22"/>
      <c r="N42" s="22"/>
      <c r="O42" s="22"/>
      <c r="P42" s="22"/>
    </row>
    <row r="43" spans="1:16" ht="39" customHeight="1" thickBot="1" x14ac:dyDescent="0.2">
      <c r="A43" s="22"/>
      <c r="B43" s="40"/>
      <c r="C43" s="1207" t="s">
        <v>584</v>
      </c>
      <c r="D43" s="1208"/>
      <c r="E43" s="1209"/>
      <c r="F43" s="41">
        <v>0.08</v>
      </c>
      <c r="G43" s="42">
        <v>0.03</v>
      </c>
      <c r="H43" s="42" t="s">
        <v>529</v>
      </c>
      <c r="I43" s="42" t="s">
        <v>529</v>
      </c>
      <c r="J43" s="43" t="s">
        <v>529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CUA3QCujuNfn6oSIy7PhAn8mmudzt2xtVUcKlVuqsHD3QPOeprl9jVMuA7I4nK+6b5EZUVulr6a83mgJ3CDpg==" saltValue="1NGt4CUmGKKk6+Pt1YfD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3FBE0-DC4D-448D-8DB0-FBA8914AF43B}">
  <sheetPr>
    <pageSetUpPr fitToPage="1"/>
  </sheetPr>
  <dimension ref="A1:U62"/>
  <sheetViews>
    <sheetView showGridLines="0" topLeftCell="I29"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4585</v>
      </c>
      <c r="L45" s="60">
        <v>4401</v>
      </c>
      <c r="M45" s="60">
        <v>4351</v>
      </c>
      <c r="N45" s="60">
        <v>4310</v>
      </c>
      <c r="O45" s="61">
        <v>4209</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529</v>
      </c>
      <c r="L46" s="64" t="s">
        <v>529</v>
      </c>
      <c r="M46" s="64" t="s">
        <v>529</v>
      </c>
      <c r="N46" s="64" t="s">
        <v>529</v>
      </c>
      <c r="O46" s="65" t="s">
        <v>529</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529</v>
      </c>
      <c r="L47" s="64" t="s">
        <v>529</v>
      </c>
      <c r="M47" s="64" t="s">
        <v>529</v>
      </c>
      <c r="N47" s="64" t="s">
        <v>529</v>
      </c>
      <c r="O47" s="65" t="s">
        <v>529</v>
      </c>
      <c r="P47" s="48"/>
      <c r="Q47" s="48"/>
      <c r="R47" s="48"/>
      <c r="S47" s="48"/>
      <c r="T47" s="48"/>
      <c r="U47" s="48"/>
    </row>
    <row r="48" spans="1:21" ht="30.75" customHeight="1" x14ac:dyDescent="0.15">
      <c r="A48" s="48"/>
      <c r="B48" s="1214"/>
      <c r="C48" s="1215"/>
      <c r="D48" s="62"/>
      <c r="E48" s="1220" t="s">
        <v>15</v>
      </c>
      <c r="F48" s="1220"/>
      <c r="G48" s="1220"/>
      <c r="H48" s="1220"/>
      <c r="I48" s="1220"/>
      <c r="J48" s="1221"/>
      <c r="K48" s="63">
        <v>549</v>
      </c>
      <c r="L48" s="64">
        <v>483</v>
      </c>
      <c r="M48" s="64">
        <v>437</v>
      </c>
      <c r="N48" s="64">
        <v>427</v>
      </c>
      <c r="O48" s="65">
        <v>383</v>
      </c>
      <c r="P48" s="48"/>
      <c r="Q48" s="48"/>
      <c r="R48" s="48"/>
      <c r="S48" s="48"/>
      <c r="T48" s="48"/>
      <c r="U48" s="48"/>
    </row>
    <row r="49" spans="1:21" ht="30.75" customHeight="1" x14ac:dyDescent="0.15">
      <c r="A49" s="48"/>
      <c r="B49" s="1214"/>
      <c r="C49" s="1215"/>
      <c r="D49" s="62"/>
      <c r="E49" s="1220" t="s">
        <v>16</v>
      </c>
      <c r="F49" s="1220"/>
      <c r="G49" s="1220"/>
      <c r="H49" s="1220"/>
      <c r="I49" s="1220"/>
      <c r="J49" s="1221"/>
      <c r="K49" s="63">
        <v>439</v>
      </c>
      <c r="L49" s="64">
        <v>501</v>
      </c>
      <c r="M49" s="64">
        <v>477</v>
      </c>
      <c r="N49" s="64">
        <v>474</v>
      </c>
      <c r="O49" s="65">
        <v>483</v>
      </c>
      <c r="P49" s="48"/>
      <c r="Q49" s="48"/>
      <c r="R49" s="48"/>
      <c r="S49" s="48"/>
      <c r="T49" s="48"/>
      <c r="U49" s="48"/>
    </row>
    <row r="50" spans="1:21" ht="30.75" customHeight="1" x14ac:dyDescent="0.15">
      <c r="A50" s="48"/>
      <c r="B50" s="1214"/>
      <c r="C50" s="1215"/>
      <c r="D50" s="62"/>
      <c r="E50" s="1220" t="s">
        <v>17</v>
      </c>
      <c r="F50" s="1220"/>
      <c r="G50" s="1220"/>
      <c r="H50" s="1220"/>
      <c r="I50" s="1220"/>
      <c r="J50" s="1221"/>
      <c r="K50" s="63">
        <v>82</v>
      </c>
      <c r="L50" s="64">
        <v>83</v>
      </c>
      <c r="M50" s="64">
        <v>81</v>
      </c>
      <c r="N50" s="64">
        <v>109</v>
      </c>
      <c r="O50" s="65">
        <v>42</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529</v>
      </c>
      <c r="L51" s="64" t="s">
        <v>529</v>
      </c>
      <c r="M51" s="64" t="s">
        <v>529</v>
      </c>
      <c r="N51" s="64" t="s">
        <v>529</v>
      </c>
      <c r="O51" s="65" t="s">
        <v>529</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3779</v>
      </c>
      <c r="L52" s="64">
        <v>3893</v>
      </c>
      <c r="M52" s="64">
        <v>3841</v>
      </c>
      <c r="N52" s="64">
        <v>3870</v>
      </c>
      <c r="O52" s="65">
        <v>3775</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1876</v>
      </c>
      <c r="L53" s="69">
        <v>1575</v>
      </c>
      <c r="M53" s="69">
        <v>1505</v>
      </c>
      <c r="N53" s="69">
        <v>1450</v>
      </c>
      <c r="O53" s="70">
        <v>1342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28" t="s">
        <v>25</v>
      </c>
      <c r="C57" s="1229"/>
      <c r="D57" s="1232" t="s">
        <v>26</v>
      </c>
      <c r="E57" s="1233"/>
      <c r="F57" s="1233"/>
      <c r="G57" s="1233"/>
      <c r="H57" s="1233"/>
      <c r="I57" s="1233"/>
      <c r="J57" s="1234"/>
      <c r="K57" s="83"/>
      <c r="L57" s="84"/>
      <c r="M57" s="84"/>
      <c r="N57" s="84"/>
      <c r="O57" s="85"/>
    </row>
    <row r="58" spans="1:21" ht="31.5" customHeight="1" thickBot="1" x14ac:dyDescent="0.2">
      <c r="B58" s="1230"/>
      <c r="C58" s="1231"/>
      <c r="D58" s="1235" t="s">
        <v>27</v>
      </c>
      <c r="E58" s="1236"/>
      <c r="F58" s="1236"/>
      <c r="G58" s="1236"/>
      <c r="H58" s="1236"/>
      <c r="I58" s="1236"/>
      <c r="J58" s="12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I8LgDSlog9BhLAfFpqmJMNzUEbYtcF2Tsgs580WlNRCxukmn1X/QHiNJt9FiR6dBivC3s93B5ETu6HgA2F0ZQ==" saltValue="ounjCGOEPLgqbvQQUgUj7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2D1AD-AE66-441A-A6BB-75358D9E65C1}">
  <sheetPr>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38" t="s">
        <v>30</v>
      </c>
      <c r="C41" s="1239"/>
      <c r="D41" s="102"/>
      <c r="E41" s="1244" t="s">
        <v>31</v>
      </c>
      <c r="F41" s="1244"/>
      <c r="G41" s="1244"/>
      <c r="H41" s="1245"/>
      <c r="I41" s="103">
        <v>40209</v>
      </c>
      <c r="J41" s="104">
        <v>39134</v>
      </c>
      <c r="K41" s="104">
        <v>38907</v>
      </c>
      <c r="L41" s="104">
        <v>40216</v>
      </c>
      <c r="M41" s="105">
        <v>40553</v>
      </c>
    </row>
    <row r="42" spans="2:13" ht="27.75" customHeight="1" x14ac:dyDescent="0.15">
      <c r="B42" s="1240"/>
      <c r="C42" s="1241"/>
      <c r="D42" s="106"/>
      <c r="E42" s="1246" t="s">
        <v>32</v>
      </c>
      <c r="F42" s="1246"/>
      <c r="G42" s="1246"/>
      <c r="H42" s="1247"/>
      <c r="I42" s="107">
        <v>283</v>
      </c>
      <c r="J42" s="108">
        <v>211</v>
      </c>
      <c r="K42" s="108">
        <v>139</v>
      </c>
      <c r="L42" s="108">
        <v>792</v>
      </c>
      <c r="M42" s="109">
        <v>699</v>
      </c>
    </row>
    <row r="43" spans="2:13" ht="27.75" customHeight="1" x14ac:dyDescent="0.15">
      <c r="B43" s="1240"/>
      <c r="C43" s="1241"/>
      <c r="D43" s="106"/>
      <c r="E43" s="1246" t="s">
        <v>33</v>
      </c>
      <c r="F43" s="1246"/>
      <c r="G43" s="1246"/>
      <c r="H43" s="1247"/>
      <c r="I43" s="107">
        <v>5319</v>
      </c>
      <c r="J43" s="108">
        <v>5257</v>
      </c>
      <c r="K43" s="108">
        <v>4972</v>
      </c>
      <c r="L43" s="108">
        <v>4862</v>
      </c>
      <c r="M43" s="109">
        <v>4792</v>
      </c>
    </row>
    <row r="44" spans="2:13" ht="27.75" customHeight="1" x14ac:dyDescent="0.15">
      <c r="B44" s="1240"/>
      <c r="C44" s="1241"/>
      <c r="D44" s="106"/>
      <c r="E44" s="1246" t="s">
        <v>34</v>
      </c>
      <c r="F44" s="1246"/>
      <c r="G44" s="1246"/>
      <c r="H44" s="1247"/>
      <c r="I44" s="107">
        <v>3173</v>
      </c>
      <c r="J44" s="108">
        <v>2752</v>
      </c>
      <c r="K44" s="108">
        <v>2380</v>
      </c>
      <c r="L44" s="108">
        <v>1934</v>
      </c>
      <c r="M44" s="109">
        <v>1502</v>
      </c>
    </row>
    <row r="45" spans="2:13" ht="27.75" customHeight="1" x14ac:dyDescent="0.15">
      <c r="B45" s="1240"/>
      <c r="C45" s="1241"/>
      <c r="D45" s="106"/>
      <c r="E45" s="1246" t="s">
        <v>35</v>
      </c>
      <c r="F45" s="1246"/>
      <c r="G45" s="1246"/>
      <c r="H45" s="1247"/>
      <c r="I45" s="107">
        <v>5264</v>
      </c>
      <c r="J45" s="108">
        <v>5242</v>
      </c>
      <c r="K45" s="108">
        <v>4868</v>
      </c>
      <c r="L45" s="108">
        <v>4698</v>
      </c>
      <c r="M45" s="109">
        <v>4656</v>
      </c>
    </row>
    <row r="46" spans="2:13" ht="27.75" customHeight="1" x14ac:dyDescent="0.15">
      <c r="B46" s="1240"/>
      <c r="C46" s="1241"/>
      <c r="D46" s="110"/>
      <c r="E46" s="1246" t="s">
        <v>36</v>
      </c>
      <c r="F46" s="1246"/>
      <c r="G46" s="1246"/>
      <c r="H46" s="1247"/>
      <c r="I46" s="107" t="s">
        <v>529</v>
      </c>
      <c r="J46" s="108" t="s">
        <v>529</v>
      </c>
      <c r="K46" s="108" t="s">
        <v>529</v>
      </c>
      <c r="L46" s="108" t="s">
        <v>529</v>
      </c>
      <c r="M46" s="109" t="s">
        <v>529</v>
      </c>
    </row>
    <row r="47" spans="2:13" ht="27.75" customHeight="1" x14ac:dyDescent="0.15">
      <c r="B47" s="1240"/>
      <c r="C47" s="1241"/>
      <c r="D47" s="111"/>
      <c r="E47" s="1248" t="s">
        <v>37</v>
      </c>
      <c r="F47" s="1249"/>
      <c r="G47" s="1249"/>
      <c r="H47" s="1250"/>
      <c r="I47" s="107" t="s">
        <v>529</v>
      </c>
      <c r="J47" s="108" t="s">
        <v>529</v>
      </c>
      <c r="K47" s="108" t="s">
        <v>529</v>
      </c>
      <c r="L47" s="108" t="s">
        <v>529</v>
      </c>
      <c r="M47" s="109" t="s">
        <v>529</v>
      </c>
    </row>
    <row r="48" spans="2:13" ht="27.75" customHeight="1" x14ac:dyDescent="0.15">
      <c r="B48" s="1240"/>
      <c r="C48" s="1241"/>
      <c r="D48" s="106"/>
      <c r="E48" s="1246" t="s">
        <v>38</v>
      </c>
      <c r="F48" s="1246"/>
      <c r="G48" s="1246"/>
      <c r="H48" s="1247"/>
      <c r="I48" s="107" t="s">
        <v>529</v>
      </c>
      <c r="J48" s="108" t="s">
        <v>529</v>
      </c>
      <c r="K48" s="108" t="s">
        <v>529</v>
      </c>
      <c r="L48" s="108" t="s">
        <v>529</v>
      </c>
      <c r="M48" s="109" t="s">
        <v>529</v>
      </c>
    </row>
    <row r="49" spans="2:13" ht="27.75" customHeight="1" x14ac:dyDescent="0.15">
      <c r="B49" s="1242"/>
      <c r="C49" s="1243"/>
      <c r="D49" s="106"/>
      <c r="E49" s="1246" t="s">
        <v>39</v>
      </c>
      <c r="F49" s="1246"/>
      <c r="G49" s="1246"/>
      <c r="H49" s="1247"/>
      <c r="I49" s="107" t="s">
        <v>529</v>
      </c>
      <c r="J49" s="108" t="s">
        <v>529</v>
      </c>
      <c r="K49" s="108" t="s">
        <v>529</v>
      </c>
      <c r="L49" s="108" t="s">
        <v>529</v>
      </c>
      <c r="M49" s="109" t="s">
        <v>529</v>
      </c>
    </row>
    <row r="50" spans="2:13" ht="27.75" customHeight="1" x14ac:dyDescent="0.15">
      <c r="B50" s="1251" t="s">
        <v>40</v>
      </c>
      <c r="C50" s="1252"/>
      <c r="D50" s="112"/>
      <c r="E50" s="1246" t="s">
        <v>41</v>
      </c>
      <c r="F50" s="1246"/>
      <c r="G50" s="1246"/>
      <c r="H50" s="1247"/>
      <c r="I50" s="107">
        <v>14730</v>
      </c>
      <c r="J50" s="108">
        <v>14266</v>
      </c>
      <c r="K50" s="108">
        <v>14952</v>
      </c>
      <c r="L50" s="108">
        <v>16701</v>
      </c>
      <c r="M50" s="109">
        <v>15980</v>
      </c>
    </row>
    <row r="51" spans="2:13" ht="27.75" customHeight="1" x14ac:dyDescent="0.15">
      <c r="B51" s="1240"/>
      <c r="C51" s="1241"/>
      <c r="D51" s="106"/>
      <c r="E51" s="1246" t="s">
        <v>42</v>
      </c>
      <c r="F51" s="1246"/>
      <c r="G51" s="1246"/>
      <c r="H51" s="1247"/>
      <c r="I51" s="107">
        <v>4358</v>
      </c>
      <c r="J51" s="108">
        <v>5207</v>
      </c>
      <c r="K51" s="108">
        <v>5050</v>
      </c>
      <c r="L51" s="108">
        <v>4864</v>
      </c>
      <c r="M51" s="109">
        <v>4668</v>
      </c>
    </row>
    <row r="52" spans="2:13" ht="27.75" customHeight="1" x14ac:dyDescent="0.15">
      <c r="B52" s="1242"/>
      <c r="C52" s="1243"/>
      <c r="D52" s="106"/>
      <c r="E52" s="1246" t="s">
        <v>43</v>
      </c>
      <c r="F52" s="1246"/>
      <c r="G52" s="1246"/>
      <c r="H52" s="1247"/>
      <c r="I52" s="107">
        <v>34273</v>
      </c>
      <c r="J52" s="108">
        <v>33656</v>
      </c>
      <c r="K52" s="108">
        <v>33589</v>
      </c>
      <c r="L52" s="108">
        <v>34570</v>
      </c>
      <c r="M52" s="109">
        <v>34993</v>
      </c>
    </row>
    <row r="53" spans="2:13" ht="27.75" customHeight="1" thickBot="1" x14ac:dyDescent="0.2">
      <c r="B53" s="1253" t="s">
        <v>21</v>
      </c>
      <c r="C53" s="1254"/>
      <c r="D53" s="113"/>
      <c r="E53" s="1255" t="s">
        <v>44</v>
      </c>
      <c r="F53" s="1255"/>
      <c r="G53" s="1255"/>
      <c r="H53" s="1256"/>
      <c r="I53" s="114">
        <v>886</v>
      </c>
      <c r="J53" s="115">
        <v>-534</v>
      </c>
      <c r="K53" s="115">
        <v>-2325</v>
      </c>
      <c r="L53" s="115">
        <v>-3633</v>
      </c>
      <c r="M53" s="116">
        <v>-3438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qWuTDQIfgecGoGv2/ngEaeenqtQTnuw01qSbPREyyQKEOHRvmpNaOymA4brBTL1ciy3GQRaraKDDPi1zegzYA==" saltValue="lDlsAUisYfRDqmfZ6DLmI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28" zoomScale="70" zoomScaleNormal="70" zoomScaleSheetLayoutView="100" workbookViewId="0">
      <selection activeCell="F63" sqref="F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572</v>
      </c>
      <c r="G54" s="125" t="s">
        <v>573</v>
      </c>
      <c r="H54" s="126" t="s">
        <v>574</v>
      </c>
    </row>
    <row r="55" spans="2:8" ht="52.5" customHeight="1" x14ac:dyDescent="0.15">
      <c r="B55" s="127"/>
      <c r="C55" s="1265" t="s">
        <v>47</v>
      </c>
      <c r="D55" s="1265"/>
      <c r="E55" s="1266"/>
      <c r="F55" s="128">
        <v>5310</v>
      </c>
      <c r="G55" s="128">
        <v>5549</v>
      </c>
      <c r="H55" s="129">
        <v>5949</v>
      </c>
    </row>
    <row r="56" spans="2:8" ht="52.5" customHeight="1" x14ac:dyDescent="0.15">
      <c r="B56" s="130"/>
      <c r="C56" s="1267" t="s">
        <v>48</v>
      </c>
      <c r="D56" s="1267"/>
      <c r="E56" s="1268"/>
      <c r="F56" s="131">
        <v>1381</v>
      </c>
      <c r="G56" s="131">
        <v>1281</v>
      </c>
      <c r="H56" s="132">
        <v>1182</v>
      </c>
    </row>
    <row r="57" spans="2:8" ht="53.25" customHeight="1" x14ac:dyDescent="0.15">
      <c r="B57" s="130"/>
      <c r="C57" s="1269" t="s">
        <v>49</v>
      </c>
      <c r="D57" s="1269"/>
      <c r="E57" s="1270"/>
      <c r="F57" s="133">
        <v>8302</v>
      </c>
      <c r="G57" s="133">
        <v>10039</v>
      </c>
      <c r="H57" s="134">
        <v>8970</v>
      </c>
    </row>
    <row r="58" spans="2:8" ht="45.75" customHeight="1" x14ac:dyDescent="0.15">
      <c r="B58" s="135"/>
      <c r="C58" s="1257" t="s">
        <v>602</v>
      </c>
      <c r="D58" s="1258"/>
      <c r="E58" s="1259"/>
      <c r="F58" s="136">
        <v>2370</v>
      </c>
      <c r="G58" s="136">
        <v>2772</v>
      </c>
      <c r="H58" s="137">
        <v>3509</v>
      </c>
    </row>
    <row r="59" spans="2:8" ht="45.75" customHeight="1" x14ac:dyDescent="0.15">
      <c r="B59" s="135"/>
      <c r="C59" s="1257" t="s">
        <v>603</v>
      </c>
      <c r="D59" s="1258"/>
      <c r="E59" s="1259"/>
      <c r="F59" s="136">
        <v>1946</v>
      </c>
      <c r="G59" s="136">
        <v>2200</v>
      </c>
      <c r="H59" s="137">
        <v>1959</v>
      </c>
    </row>
    <row r="60" spans="2:8" ht="45.75" customHeight="1" x14ac:dyDescent="0.15">
      <c r="B60" s="135"/>
      <c r="C60" s="1257" t="s">
        <v>604</v>
      </c>
      <c r="D60" s="1258"/>
      <c r="E60" s="1259"/>
      <c r="F60" s="136">
        <v>1350</v>
      </c>
      <c r="G60" s="136">
        <v>2442</v>
      </c>
      <c r="H60" s="137">
        <v>964</v>
      </c>
    </row>
    <row r="61" spans="2:8" ht="45.75" customHeight="1" x14ac:dyDescent="0.15">
      <c r="B61" s="135"/>
      <c r="C61" s="1257" t="s">
        <v>605</v>
      </c>
      <c r="D61" s="1258"/>
      <c r="E61" s="1259"/>
      <c r="F61" s="136">
        <v>896</v>
      </c>
      <c r="G61" s="136">
        <v>896</v>
      </c>
      <c r="H61" s="137">
        <v>896</v>
      </c>
    </row>
    <row r="62" spans="2:8" ht="45.75" customHeight="1" thickBot="1" x14ac:dyDescent="0.2">
      <c r="B62" s="138"/>
      <c r="C62" s="1260" t="s">
        <v>606</v>
      </c>
      <c r="D62" s="1261"/>
      <c r="E62" s="1262"/>
      <c r="F62" s="139">
        <v>747</v>
      </c>
      <c r="G62" s="139">
        <v>693</v>
      </c>
      <c r="H62" s="140">
        <v>657</v>
      </c>
    </row>
    <row r="63" spans="2:8" ht="52.5" customHeight="1" thickBot="1" x14ac:dyDescent="0.2">
      <c r="B63" s="141"/>
      <c r="C63" s="1263" t="s">
        <v>50</v>
      </c>
      <c r="D63" s="1263"/>
      <c r="E63" s="1264"/>
      <c r="F63" s="142">
        <v>14993</v>
      </c>
      <c r="G63" s="142">
        <v>16870</v>
      </c>
      <c r="H63" s="143">
        <v>16101</v>
      </c>
    </row>
    <row r="64" spans="2:8" ht="15" customHeight="1" x14ac:dyDescent="0.15"/>
  </sheetData>
  <sheetProtection algorithmName="SHA-512" hashValue="5nmSU8oijsMNeSC/mJb9NhSnYO+Hk/FvsYLxkSyQKeBn+NViPCuzvsFNb9cU0Kc17wsRIi1llSDBWRHeIuD92A==" saltValue="gLaP4OX3YsiUHMtaxifo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567</v>
      </c>
      <c r="G2" s="157"/>
      <c r="H2" s="158"/>
    </row>
    <row r="3" spans="1:8" x14ac:dyDescent="0.15">
      <c r="A3" s="154" t="s">
        <v>560</v>
      </c>
      <c r="B3" s="159"/>
      <c r="C3" s="160"/>
      <c r="D3" s="161">
        <v>52382</v>
      </c>
      <c r="E3" s="162"/>
      <c r="F3" s="163">
        <v>58051</v>
      </c>
      <c r="G3" s="164"/>
      <c r="H3" s="165"/>
    </row>
    <row r="4" spans="1:8" x14ac:dyDescent="0.15">
      <c r="A4" s="166"/>
      <c r="B4" s="167"/>
      <c r="C4" s="168"/>
      <c r="D4" s="169">
        <v>32501</v>
      </c>
      <c r="E4" s="170"/>
      <c r="F4" s="171">
        <v>32143</v>
      </c>
      <c r="G4" s="172"/>
      <c r="H4" s="173"/>
    </row>
    <row r="5" spans="1:8" x14ac:dyDescent="0.15">
      <c r="A5" s="154" t="s">
        <v>562</v>
      </c>
      <c r="B5" s="159"/>
      <c r="C5" s="160"/>
      <c r="D5" s="161">
        <v>41133</v>
      </c>
      <c r="E5" s="162"/>
      <c r="F5" s="163">
        <v>65942</v>
      </c>
      <c r="G5" s="164"/>
      <c r="H5" s="165"/>
    </row>
    <row r="6" spans="1:8" x14ac:dyDescent="0.15">
      <c r="A6" s="166"/>
      <c r="B6" s="167"/>
      <c r="C6" s="168"/>
      <c r="D6" s="169">
        <v>27485</v>
      </c>
      <c r="E6" s="170"/>
      <c r="F6" s="171">
        <v>32778</v>
      </c>
      <c r="G6" s="172"/>
      <c r="H6" s="173"/>
    </row>
    <row r="7" spans="1:8" x14ac:dyDescent="0.15">
      <c r="A7" s="154" t="s">
        <v>563</v>
      </c>
      <c r="B7" s="159"/>
      <c r="C7" s="160"/>
      <c r="D7" s="161">
        <v>75020</v>
      </c>
      <c r="E7" s="162"/>
      <c r="F7" s="163">
        <v>68655</v>
      </c>
      <c r="G7" s="164"/>
      <c r="H7" s="165"/>
    </row>
    <row r="8" spans="1:8" x14ac:dyDescent="0.15">
      <c r="A8" s="166"/>
      <c r="B8" s="167"/>
      <c r="C8" s="168"/>
      <c r="D8" s="169">
        <v>37827</v>
      </c>
      <c r="E8" s="170"/>
      <c r="F8" s="171">
        <v>32316</v>
      </c>
      <c r="G8" s="172"/>
      <c r="H8" s="173"/>
    </row>
    <row r="9" spans="1:8" x14ac:dyDescent="0.15">
      <c r="A9" s="154" t="s">
        <v>564</v>
      </c>
      <c r="B9" s="159"/>
      <c r="C9" s="160"/>
      <c r="D9" s="161">
        <v>71032</v>
      </c>
      <c r="E9" s="162"/>
      <c r="F9" s="163">
        <v>66863</v>
      </c>
      <c r="G9" s="164"/>
      <c r="H9" s="165"/>
    </row>
    <row r="10" spans="1:8" x14ac:dyDescent="0.15">
      <c r="A10" s="166"/>
      <c r="B10" s="167"/>
      <c r="C10" s="168"/>
      <c r="D10" s="169">
        <v>38947</v>
      </c>
      <c r="E10" s="170"/>
      <c r="F10" s="171">
        <v>32770</v>
      </c>
      <c r="G10" s="172"/>
      <c r="H10" s="173"/>
    </row>
    <row r="11" spans="1:8" x14ac:dyDescent="0.15">
      <c r="A11" s="154" t="s">
        <v>565</v>
      </c>
      <c r="B11" s="159"/>
      <c r="C11" s="160"/>
      <c r="D11" s="161">
        <v>73449</v>
      </c>
      <c r="E11" s="162"/>
      <c r="F11" s="163">
        <v>72051</v>
      </c>
      <c r="G11" s="164"/>
      <c r="H11" s="165"/>
    </row>
    <row r="12" spans="1:8" x14ac:dyDescent="0.15">
      <c r="A12" s="166"/>
      <c r="B12" s="167"/>
      <c r="C12" s="174"/>
      <c r="D12" s="169">
        <v>40502</v>
      </c>
      <c r="E12" s="170"/>
      <c r="F12" s="171">
        <v>34140</v>
      </c>
      <c r="G12" s="172"/>
      <c r="H12" s="173"/>
    </row>
    <row r="13" spans="1:8" x14ac:dyDescent="0.15">
      <c r="A13" s="154"/>
      <c r="B13" s="159"/>
      <c r="C13" s="175"/>
      <c r="D13" s="176">
        <v>62603</v>
      </c>
      <c r="E13" s="177"/>
      <c r="F13" s="178">
        <v>66312</v>
      </c>
      <c r="G13" s="179"/>
      <c r="H13" s="165"/>
    </row>
    <row r="14" spans="1:8" x14ac:dyDescent="0.15">
      <c r="A14" s="166"/>
      <c r="B14" s="167"/>
      <c r="C14" s="168"/>
      <c r="D14" s="169">
        <v>35452</v>
      </c>
      <c r="E14" s="170"/>
      <c r="F14" s="171">
        <v>32829</v>
      </c>
      <c r="G14" s="172"/>
      <c r="H14" s="173"/>
    </row>
    <row r="17" spans="1:11" x14ac:dyDescent="0.15">
      <c r="A17" s="150" t="s">
        <v>52</v>
      </c>
    </row>
    <row r="18" spans="1:11" x14ac:dyDescent="0.15">
      <c r="A18" s="180"/>
      <c r="B18" s="180" t="e">
        <f>#REF!</f>
        <v>#REF!</v>
      </c>
      <c r="C18" s="180" t="e">
        <f>#REF!</f>
        <v>#REF!</v>
      </c>
      <c r="D18" s="180" t="e">
        <f>#REF!</f>
        <v>#REF!</v>
      </c>
      <c r="E18" s="180" t="e">
        <f>#REF!</f>
        <v>#REF!</v>
      </c>
      <c r="F18" s="180" t="e">
        <f>#REF!</f>
        <v>#REF!</v>
      </c>
    </row>
    <row r="19" spans="1:11" x14ac:dyDescent="0.15">
      <c r="A19" s="180" t="s">
        <v>53</v>
      </c>
      <c r="B19" s="180" t="e">
        <f>ROUND(VALUE(SUBSTITUTE(#REF!,"▲","-")),2)</f>
        <v>#REF!</v>
      </c>
      <c r="C19" s="180" t="e">
        <f>ROUND(VALUE(SUBSTITUTE(#REF!,"▲","-")),2)</f>
        <v>#REF!</v>
      </c>
      <c r="D19" s="180" t="e">
        <f>ROUND(VALUE(SUBSTITUTE(#REF!,"▲","-")),2)</f>
        <v>#REF!</v>
      </c>
      <c r="E19" s="180" t="e">
        <f>ROUND(VALUE(SUBSTITUTE(#REF!,"▲","-")),2)</f>
        <v>#REF!</v>
      </c>
      <c r="F19" s="180" t="e">
        <f>ROUND(VALUE(SUBSTITUTE(#REF!,"▲","-")),2)</f>
        <v>#REF!</v>
      </c>
    </row>
    <row r="20" spans="1:11" x14ac:dyDescent="0.15">
      <c r="A20" s="180" t="s">
        <v>54</v>
      </c>
      <c r="B20" s="180" t="e">
        <f>ROUND(VALUE(SUBSTITUTE(#REF!,"▲","-")),2)</f>
        <v>#REF!</v>
      </c>
      <c r="C20" s="180" t="e">
        <f>ROUND(VALUE(SUBSTITUTE(#REF!,"▲","-")),2)</f>
        <v>#REF!</v>
      </c>
      <c r="D20" s="180" t="e">
        <f>ROUND(VALUE(SUBSTITUTE(#REF!,"▲","-")),2)</f>
        <v>#REF!</v>
      </c>
      <c r="E20" s="180" t="e">
        <f>ROUND(VALUE(SUBSTITUTE(#REF!,"▲","-")),2)</f>
        <v>#REF!</v>
      </c>
      <c r="F20" s="180" t="e">
        <f>ROUND(VALUE(SUBSTITUTE(#REF!,"▲","-")),2)</f>
        <v>#REF!</v>
      </c>
    </row>
    <row r="21" spans="1:11" x14ac:dyDescent="0.15">
      <c r="A21" s="180" t="s">
        <v>55</v>
      </c>
      <c r="B21" s="180" t="e">
        <f>IF(ISNUMBER(VALUE(SUBSTITUTE(#REF!,"▲","-"))),ROUND(VALUE(SUBSTITUTE(#REF!,"▲","-")),2),NA())</f>
        <v>#N/A</v>
      </c>
      <c r="C21" s="180" t="e">
        <f>IF(ISNUMBER(VALUE(SUBSTITUTE(#REF!,"▲","-"))),ROUND(VALUE(SUBSTITUTE(#REF!,"▲","-")),2),NA())</f>
        <v>#N/A</v>
      </c>
      <c r="D21" s="180" t="e">
        <f>IF(ISNUMBER(VALUE(SUBSTITUTE(#REF!,"▲","-"))),ROUND(VALUE(SUBSTITUTE(#REF!,"▲","-")),2),NA())</f>
        <v>#N/A</v>
      </c>
      <c r="E21" s="180" t="e">
        <f>IF(ISNUMBER(VALUE(SUBSTITUTE(#REF!,"▲","-"))),ROUND(VALUE(SUBSTITUTE(#REF!,"▲","-")),2),NA())</f>
        <v>#N/A</v>
      </c>
      <c r="F21" s="180" t="e">
        <f>IF(ISNUMBER(VALUE(SUBSTITUTE(#REF!,"▲","-"))),ROUND(VALUE(SUBSTITUTE(#REF!,"▲","-")),2),NA())</f>
        <v>#N/A</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0.03</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下水道特別会計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0.28000000000000003</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0.64</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7.0000000000000007E-2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6.23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6.43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9.15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9.44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8.59</v>
      </c>
    </row>
    <row r="36" spans="1:16" x14ac:dyDescent="0.15">
      <c r="A36" s="181" t="str">
        <f>IF(連結実質赤字比率に係る赤字・黒字の構成分析!C$34="",NA(),連結実質赤字比率に係る赤字・黒字の構成分析!C$34)</f>
        <v>水道事業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7.54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9.4700000000000006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12.15</v>
      </c>
    </row>
    <row r="39" spans="1:16" x14ac:dyDescent="0.15">
      <c r="A39" s="150" t="s">
        <v>59</v>
      </c>
    </row>
    <row r="40" spans="1:16" x14ac:dyDescent="0.15">
      <c r="A40" s="182"/>
      <c r="B40" s="182" t="e">
        <f>#REF!</f>
        <v>#REF!</v>
      </c>
      <c r="C40" s="182"/>
      <c r="D40" s="182"/>
      <c r="E40" s="182" t="e">
        <f>#REF!</f>
        <v>#REF!</v>
      </c>
      <c r="F40" s="182"/>
      <c r="G40" s="182"/>
      <c r="H40" s="182" t="e">
        <f>#REF!</f>
        <v>#REF!</v>
      </c>
      <c r="I40" s="182"/>
      <c r="J40" s="182"/>
      <c r="K40" s="182" t="e">
        <f>#REF!</f>
        <v>#REF!</v>
      </c>
      <c r="L40" s="182"/>
      <c r="M40" s="182"/>
      <c r="N40" s="182" t="e">
        <f>#REF!</f>
        <v>#REF!</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t="e">
        <f>#REF!</f>
        <v>#REF!</v>
      </c>
      <c r="E42" s="182"/>
      <c r="F42" s="182"/>
      <c r="G42" s="182" t="e">
        <f>#REF!</f>
        <v>#REF!</v>
      </c>
      <c r="H42" s="182"/>
      <c r="I42" s="182"/>
      <c r="J42" s="182" t="e">
        <f>#REF!</f>
        <v>#REF!</v>
      </c>
      <c r="K42" s="182"/>
      <c r="L42" s="182"/>
      <c r="M42" s="182" t="e">
        <f>#REF!</f>
        <v>#REF!</v>
      </c>
      <c r="N42" s="182"/>
      <c r="O42" s="182"/>
      <c r="P42" s="182" t="e">
        <f>#REF!</f>
        <v>#REF!</v>
      </c>
    </row>
    <row r="43" spans="1:16" x14ac:dyDescent="0.15">
      <c r="A43" s="182" t="s">
        <v>63</v>
      </c>
      <c r="B43" s="182" t="e">
        <f>#REF!</f>
        <v>#REF!</v>
      </c>
      <c r="C43" s="182"/>
      <c r="D43" s="182"/>
      <c r="E43" s="182" t="e">
        <f>#REF!</f>
        <v>#REF!</v>
      </c>
      <c r="F43" s="182"/>
      <c r="G43" s="182"/>
      <c r="H43" s="182" t="e">
        <f>#REF!</f>
        <v>#REF!</v>
      </c>
      <c r="I43" s="182"/>
      <c r="J43" s="182"/>
      <c r="K43" s="182" t="e">
        <f>#REF!</f>
        <v>#REF!</v>
      </c>
      <c r="L43" s="182"/>
      <c r="M43" s="182"/>
      <c r="N43" s="182" t="e">
        <f>#REF!</f>
        <v>#REF!</v>
      </c>
      <c r="O43" s="182"/>
      <c r="P43" s="182"/>
    </row>
    <row r="44" spans="1:16" x14ac:dyDescent="0.15">
      <c r="A44" s="182" t="s">
        <v>64</v>
      </c>
      <c r="B44" s="182" t="e">
        <f>#REF!</f>
        <v>#REF!</v>
      </c>
      <c r="C44" s="182"/>
      <c r="D44" s="182"/>
      <c r="E44" s="182" t="e">
        <f>#REF!</f>
        <v>#REF!</v>
      </c>
      <c r="F44" s="182"/>
      <c r="G44" s="182"/>
      <c r="H44" s="182" t="e">
        <f>#REF!</f>
        <v>#REF!</v>
      </c>
      <c r="I44" s="182"/>
      <c r="J44" s="182"/>
      <c r="K44" s="182" t="e">
        <f>#REF!</f>
        <v>#REF!</v>
      </c>
      <c r="L44" s="182"/>
      <c r="M44" s="182"/>
      <c r="N44" s="182" t="e">
        <f>#REF!</f>
        <v>#REF!</v>
      </c>
      <c r="O44" s="182"/>
      <c r="P44" s="182"/>
    </row>
    <row r="45" spans="1:16" x14ac:dyDescent="0.15">
      <c r="A45" s="182" t="s">
        <v>65</v>
      </c>
      <c r="B45" s="182" t="e">
        <f>#REF!</f>
        <v>#REF!</v>
      </c>
      <c r="C45" s="182"/>
      <c r="D45" s="182"/>
      <c r="E45" s="182" t="e">
        <f>#REF!</f>
        <v>#REF!</v>
      </c>
      <c r="F45" s="182"/>
      <c r="G45" s="182"/>
      <c r="H45" s="182" t="e">
        <f>#REF!</f>
        <v>#REF!</v>
      </c>
      <c r="I45" s="182"/>
      <c r="J45" s="182"/>
      <c r="K45" s="182" t="e">
        <f>#REF!</f>
        <v>#REF!</v>
      </c>
      <c r="L45" s="182"/>
      <c r="M45" s="182"/>
      <c r="N45" s="182" t="e">
        <f>#REF!</f>
        <v>#REF!</v>
      </c>
      <c r="O45" s="182"/>
      <c r="P45" s="182"/>
    </row>
    <row r="46" spans="1:16" x14ac:dyDescent="0.15">
      <c r="A46" s="182" t="s">
        <v>66</v>
      </c>
      <c r="B46" s="182" t="e">
        <f>#REF!</f>
        <v>#REF!</v>
      </c>
      <c r="C46" s="182"/>
      <c r="D46" s="182"/>
      <c r="E46" s="182" t="e">
        <f>#REF!</f>
        <v>#REF!</v>
      </c>
      <c r="F46" s="182"/>
      <c r="G46" s="182"/>
      <c r="H46" s="182" t="e">
        <f>#REF!</f>
        <v>#REF!</v>
      </c>
      <c r="I46" s="182"/>
      <c r="J46" s="182"/>
      <c r="K46" s="182" t="e">
        <f>#REF!</f>
        <v>#REF!</v>
      </c>
      <c r="L46" s="182"/>
      <c r="M46" s="182"/>
      <c r="N46" s="182" t="e">
        <f>#REF!</f>
        <v>#REF!</v>
      </c>
      <c r="O46" s="182"/>
      <c r="P46" s="182"/>
    </row>
    <row r="47" spans="1:16" x14ac:dyDescent="0.15">
      <c r="A47" s="182" t="s">
        <v>67</v>
      </c>
      <c r="B47" s="182" t="e">
        <f>#REF!</f>
        <v>#REF!</v>
      </c>
      <c r="C47" s="182"/>
      <c r="D47" s="182"/>
      <c r="E47" s="182" t="e">
        <f>#REF!</f>
        <v>#REF!</v>
      </c>
      <c r="F47" s="182"/>
      <c r="G47" s="182"/>
      <c r="H47" s="182" t="e">
        <f>#REF!</f>
        <v>#REF!</v>
      </c>
      <c r="I47" s="182"/>
      <c r="J47" s="182"/>
      <c r="K47" s="182" t="e">
        <f>#REF!</f>
        <v>#REF!</v>
      </c>
      <c r="L47" s="182"/>
      <c r="M47" s="182"/>
      <c r="N47" s="182" t="e">
        <f>#REF!</f>
        <v>#REF!</v>
      </c>
      <c r="O47" s="182"/>
      <c r="P47" s="182"/>
    </row>
    <row r="48" spans="1:16" x14ac:dyDescent="0.15">
      <c r="A48" s="182" t="s">
        <v>68</v>
      </c>
      <c r="B48" s="182" t="e">
        <f>#REF!</f>
        <v>#REF!</v>
      </c>
      <c r="C48" s="182"/>
      <c r="D48" s="182"/>
      <c r="E48" s="182" t="e">
        <f>#REF!</f>
        <v>#REF!</v>
      </c>
      <c r="F48" s="182"/>
      <c r="G48" s="182"/>
      <c r="H48" s="182" t="e">
        <f>#REF!</f>
        <v>#REF!</v>
      </c>
      <c r="I48" s="182"/>
      <c r="J48" s="182"/>
      <c r="K48" s="182" t="e">
        <f>#REF!</f>
        <v>#REF!</v>
      </c>
      <c r="L48" s="182"/>
      <c r="M48" s="182"/>
      <c r="N48" s="182" t="e">
        <f>#REF!</f>
        <v>#REF!</v>
      </c>
      <c r="O48" s="182"/>
      <c r="P48" s="182"/>
    </row>
    <row r="49" spans="1:16" x14ac:dyDescent="0.15">
      <c r="A49" s="182" t="s">
        <v>69</v>
      </c>
      <c r="B49" s="182" t="e">
        <f>#REF!</f>
        <v>#REF!</v>
      </c>
      <c r="C49" s="182"/>
      <c r="D49" s="182"/>
      <c r="E49" s="182" t="e">
        <f>#REF!</f>
        <v>#REF!</v>
      </c>
      <c r="F49" s="182"/>
      <c r="G49" s="182"/>
      <c r="H49" s="182" t="e">
        <f>#REF!</f>
        <v>#REF!</v>
      </c>
      <c r="I49" s="182"/>
      <c r="J49" s="182"/>
      <c r="K49" s="182" t="e">
        <f>#REF!</f>
        <v>#REF!</v>
      </c>
      <c r="L49" s="182"/>
      <c r="M49" s="182"/>
      <c r="N49" s="182" t="e">
        <f>#REF!</f>
        <v>#REF!</v>
      </c>
      <c r="O49" s="182"/>
      <c r="P49" s="182"/>
    </row>
    <row r="50" spans="1:16" x14ac:dyDescent="0.15">
      <c r="A50" s="182" t="s">
        <v>70</v>
      </c>
      <c r="B50" s="182" t="e">
        <f>NA()</f>
        <v>#N/A</v>
      </c>
      <c r="C50" s="182" t="e">
        <f>IF(ISNUMBER(#REF!),#REF!,NA())</f>
        <v>#N/A</v>
      </c>
      <c r="D50" s="182" t="e">
        <f>NA()</f>
        <v>#N/A</v>
      </c>
      <c r="E50" s="182" t="e">
        <f>NA()</f>
        <v>#N/A</v>
      </c>
      <c r="F50" s="182" t="e">
        <f>IF(ISNUMBER(#REF!),#REF!,NA())</f>
        <v>#N/A</v>
      </c>
      <c r="G50" s="182" t="e">
        <f>NA()</f>
        <v>#N/A</v>
      </c>
      <c r="H50" s="182" t="e">
        <f>NA()</f>
        <v>#N/A</v>
      </c>
      <c r="I50" s="182" t="e">
        <f>IF(ISNUMBER(#REF!),#REF!,NA())</f>
        <v>#N/A</v>
      </c>
      <c r="J50" s="182" t="e">
        <f>NA()</f>
        <v>#N/A</v>
      </c>
      <c r="K50" s="182" t="e">
        <f>NA()</f>
        <v>#N/A</v>
      </c>
      <c r="L50" s="182" t="e">
        <f>IF(ISNUMBER(#REF!),#REF!,NA())</f>
        <v>#N/A</v>
      </c>
      <c r="M50" s="182" t="e">
        <f>NA()</f>
        <v>#N/A</v>
      </c>
      <c r="N50" s="182" t="e">
        <f>NA()</f>
        <v>#N/A</v>
      </c>
      <c r="O50" s="182" t="e">
        <f>IF(ISNUMBER(#REF!),#REF!,NA())</f>
        <v>#N/A</v>
      </c>
      <c r="P50" s="182" t="e">
        <f>NA()</f>
        <v>#N/A</v>
      </c>
    </row>
    <row r="53" spans="1:16" x14ac:dyDescent="0.15">
      <c r="A53" s="150" t="s">
        <v>71</v>
      </c>
    </row>
    <row r="54" spans="1:16" x14ac:dyDescent="0.15">
      <c r="A54" s="181"/>
      <c r="B54" s="181" t="e">
        <f>#REF!</f>
        <v>#REF!</v>
      </c>
      <c r="C54" s="181"/>
      <c r="D54" s="181"/>
      <c r="E54" s="181" t="e">
        <f>#REF!</f>
        <v>#REF!</v>
      </c>
      <c r="F54" s="181"/>
      <c r="G54" s="181"/>
      <c r="H54" s="181" t="e">
        <f>#REF!</f>
        <v>#REF!</v>
      </c>
      <c r="I54" s="181"/>
      <c r="J54" s="181"/>
      <c r="K54" s="181" t="e">
        <f>#REF!</f>
        <v>#REF!</v>
      </c>
      <c r="L54" s="181"/>
      <c r="M54" s="181"/>
      <c r="N54" s="181" t="e">
        <f>#REF!</f>
        <v>#REF!</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t="e">
        <f>#REF!</f>
        <v>#REF!</v>
      </c>
      <c r="E56" s="181"/>
      <c r="F56" s="181"/>
      <c r="G56" s="181" t="e">
        <f>#REF!</f>
        <v>#REF!</v>
      </c>
      <c r="H56" s="181"/>
      <c r="I56" s="181"/>
      <c r="J56" s="181" t="e">
        <f>#REF!</f>
        <v>#REF!</v>
      </c>
      <c r="K56" s="181"/>
      <c r="L56" s="181"/>
      <c r="M56" s="181" t="e">
        <f>#REF!</f>
        <v>#REF!</v>
      </c>
      <c r="N56" s="181"/>
      <c r="O56" s="181"/>
      <c r="P56" s="181" t="e">
        <f>#REF!</f>
        <v>#REF!</v>
      </c>
    </row>
    <row r="57" spans="1:16" x14ac:dyDescent="0.15">
      <c r="A57" s="181" t="s">
        <v>42</v>
      </c>
      <c r="B57" s="181"/>
      <c r="C57" s="181"/>
      <c r="D57" s="181" t="e">
        <f>#REF!</f>
        <v>#REF!</v>
      </c>
      <c r="E57" s="181"/>
      <c r="F57" s="181"/>
      <c r="G57" s="181" t="e">
        <f>#REF!</f>
        <v>#REF!</v>
      </c>
      <c r="H57" s="181"/>
      <c r="I57" s="181"/>
      <c r="J57" s="181" t="e">
        <f>#REF!</f>
        <v>#REF!</v>
      </c>
      <c r="K57" s="181"/>
      <c r="L57" s="181"/>
      <c r="M57" s="181" t="e">
        <f>#REF!</f>
        <v>#REF!</v>
      </c>
      <c r="N57" s="181"/>
      <c r="O57" s="181"/>
      <c r="P57" s="181" t="e">
        <f>#REF!</f>
        <v>#REF!</v>
      </c>
    </row>
    <row r="58" spans="1:16" x14ac:dyDescent="0.15">
      <c r="A58" s="181" t="s">
        <v>41</v>
      </c>
      <c r="B58" s="181"/>
      <c r="C58" s="181"/>
      <c r="D58" s="181" t="e">
        <f>#REF!</f>
        <v>#REF!</v>
      </c>
      <c r="E58" s="181"/>
      <c r="F58" s="181"/>
      <c r="G58" s="181" t="e">
        <f>#REF!</f>
        <v>#REF!</v>
      </c>
      <c r="H58" s="181"/>
      <c r="I58" s="181"/>
      <c r="J58" s="181" t="e">
        <f>#REF!</f>
        <v>#REF!</v>
      </c>
      <c r="K58" s="181"/>
      <c r="L58" s="181"/>
      <c r="M58" s="181" t="e">
        <f>#REF!</f>
        <v>#REF!</v>
      </c>
      <c r="N58" s="181"/>
      <c r="O58" s="181"/>
      <c r="P58" s="181" t="e">
        <f>#REF!</f>
        <v>#REF!</v>
      </c>
    </row>
    <row r="59" spans="1:16" x14ac:dyDescent="0.15">
      <c r="A59" s="181" t="s">
        <v>39</v>
      </c>
      <c r="B59" s="181" t="e">
        <f>#REF!</f>
        <v>#REF!</v>
      </c>
      <c r="C59" s="181"/>
      <c r="D59" s="181"/>
      <c r="E59" s="181" t="e">
        <f>#REF!</f>
        <v>#REF!</v>
      </c>
      <c r="F59" s="181"/>
      <c r="G59" s="181"/>
      <c r="H59" s="181" t="e">
        <f>#REF!</f>
        <v>#REF!</v>
      </c>
      <c r="I59" s="181"/>
      <c r="J59" s="181"/>
      <c r="K59" s="181" t="e">
        <f>#REF!</f>
        <v>#REF!</v>
      </c>
      <c r="L59" s="181"/>
      <c r="M59" s="181"/>
      <c r="N59" s="181" t="e">
        <f>#REF!</f>
        <v>#REF!</v>
      </c>
      <c r="O59" s="181"/>
      <c r="P59" s="181"/>
    </row>
    <row r="60" spans="1:16" x14ac:dyDescent="0.15">
      <c r="A60" s="181" t="s">
        <v>38</v>
      </c>
      <c r="B60" s="181" t="e">
        <f>#REF!</f>
        <v>#REF!</v>
      </c>
      <c r="C60" s="181"/>
      <c r="D60" s="181"/>
      <c r="E60" s="181" t="e">
        <f>#REF!</f>
        <v>#REF!</v>
      </c>
      <c r="F60" s="181"/>
      <c r="G60" s="181"/>
      <c r="H60" s="181" t="e">
        <f>#REF!</f>
        <v>#REF!</v>
      </c>
      <c r="I60" s="181"/>
      <c r="J60" s="181"/>
      <c r="K60" s="181" t="e">
        <f>#REF!</f>
        <v>#REF!</v>
      </c>
      <c r="L60" s="181"/>
      <c r="M60" s="181"/>
      <c r="N60" s="181" t="e">
        <f>#REF!</f>
        <v>#REF!</v>
      </c>
      <c r="O60" s="181"/>
      <c r="P60" s="181"/>
    </row>
    <row r="61" spans="1:16" x14ac:dyDescent="0.15">
      <c r="A61" s="181" t="s">
        <v>36</v>
      </c>
      <c r="B61" s="181" t="e">
        <f>#REF!</f>
        <v>#REF!</v>
      </c>
      <c r="C61" s="181"/>
      <c r="D61" s="181"/>
      <c r="E61" s="181" t="e">
        <f>#REF!</f>
        <v>#REF!</v>
      </c>
      <c r="F61" s="181"/>
      <c r="G61" s="181"/>
      <c r="H61" s="181" t="e">
        <f>#REF!</f>
        <v>#REF!</v>
      </c>
      <c r="I61" s="181"/>
      <c r="J61" s="181"/>
      <c r="K61" s="181" t="e">
        <f>#REF!</f>
        <v>#REF!</v>
      </c>
      <c r="L61" s="181"/>
      <c r="M61" s="181"/>
      <c r="N61" s="181" t="e">
        <f>#REF!</f>
        <v>#REF!</v>
      </c>
      <c r="O61" s="181"/>
      <c r="P61" s="181"/>
    </row>
    <row r="62" spans="1:16" x14ac:dyDescent="0.15">
      <c r="A62" s="181" t="s">
        <v>35</v>
      </c>
      <c r="B62" s="181" t="e">
        <f>#REF!</f>
        <v>#REF!</v>
      </c>
      <c r="C62" s="181"/>
      <c r="D62" s="181"/>
      <c r="E62" s="181" t="e">
        <f>#REF!</f>
        <v>#REF!</v>
      </c>
      <c r="F62" s="181"/>
      <c r="G62" s="181"/>
      <c r="H62" s="181" t="e">
        <f>#REF!</f>
        <v>#REF!</v>
      </c>
      <c r="I62" s="181"/>
      <c r="J62" s="181"/>
      <c r="K62" s="181" t="e">
        <f>#REF!</f>
        <v>#REF!</v>
      </c>
      <c r="L62" s="181"/>
      <c r="M62" s="181"/>
      <c r="N62" s="181" t="e">
        <f>#REF!</f>
        <v>#REF!</v>
      </c>
      <c r="O62" s="181"/>
      <c r="P62" s="181"/>
    </row>
    <row r="63" spans="1:16" x14ac:dyDescent="0.15">
      <c r="A63" s="181" t="s">
        <v>34</v>
      </c>
      <c r="B63" s="181" t="e">
        <f>#REF!</f>
        <v>#REF!</v>
      </c>
      <c r="C63" s="181"/>
      <c r="D63" s="181"/>
      <c r="E63" s="181" t="e">
        <f>#REF!</f>
        <v>#REF!</v>
      </c>
      <c r="F63" s="181"/>
      <c r="G63" s="181"/>
      <c r="H63" s="181" t="e">
        <f>#REF!</f>
        <v>#REF!</v>
      </c>
      <c r="I63" s="181"/>
      <c r="J63" s="181"/>
      <c r="K63" s="181" t="e">
        <f>#REF!</f>
        <v>#REF!</v>
      </c>
      <c r="L63" s="181"/>
      <c r="M63" s="181"/>
      <c r="N63" s="181" t="e">
        <f>#REF!</f>
        <v>#REF!</v>
      </c>
      <c r="O63" s="181"/>
      <c r="P63" s="181"/>
    </row>
    <row r="64" spans="1:16" x14ac:dyDescent="0.15">
      <c r="A64" s="181" t="s">
        <v>33</v>
      </c>
      <c r="B64" s="181" t="e">
        <f>#REF!</f>
        <v>#REF!</v>
      </c>
      <c r="C64" s="181"/>
      <c r="D64" s="181"/>
      <c r="E64" s="181" t="e">
        <f>#REF!</f>
        <v>#REF!</v>
      </c>
      <c r="F64" s="181"/>
      <c r="G64" s="181"/>
      <c r="H64" s="181" t="e">
        <f>#REF!</f>
        <v>#REF!</v>
      </c>
      <c r="I64" s="181"/>
      <c r="J64" s="181"/>
      <c r="K64" s="181" t="e">
        <f>#REF!</f>
        <v>#REF!</v>
      </c>
      <c r="L64" s="181"/>
      <c r="M64" s="181"/>
      <c r="N64" s="181" t="e">
        <f>#REF!</f>
        <v>#REF!</v>
      </c>
      <c r="O64" s="181"/>
      <c r="P64" s="181"/>
    </row>
    <row r="65" spans="1:16" x14ac:dyDescent="0.15">
      <c r="A65" s="181" t="s">
        <v>32</v>
      </c>
      <c r="B65" s="181" t="e">
        <f>#REF!</f>
        <v>#REF!</v>
      </c>
      <c r="C65" s="181"/>
      <c r="D65" s="181"/>
      <c r="E65" s="181" t="e">
        <f>#REF!</f>
        <v>#REF!</v>
      </c>
      <c r="F65" s="181"/>
      <c r="G65" s="181"/>
      <c r="H65" s="181" t="e">
        <f>#REF!</f>
        <v>#REF!</v>
      </c>
      <c r="I65" s="181"/>
      <c r="J65" s="181"/>
      <c r="K65" s="181" t="e">
        <f>#REF!</f>
        <v>#REF!</v>
      </c>
      <c r="L65" s="181"/>
      <c r="M65" s="181"/>
      <c r="N65" s="181" t="e">
        <f>#REF!</f>
        <v>#REF!</v>
      </c>
      <c r="O65" s="181"/>
      <c r="P65" s="181"/>
    </row>
    <row r="66" spans="1:16" x14ac:dyDescent="0.15">
      <c r="A66" s="181" t="s">
        <v>31</v>
      </c>
      <c r="B66" s="181" t="e">
        <f>#REF!</f>
        <v>#REF!</v>
      </c>
      <c r="C66" s="181"/>
      <c r="D66" s="181"/>
      <c r="E66" s="181" t="e">
        <f>#REF!</f>
        <v>#REF!</v>
      </c>
      <c r="F66" s="181"/>
      <c r="G66" s="181"/>
      <c r="H66" s="181" t="e">
        <f>#REF!</f>
        <v>#REF!</v>
      </c>
      <c r="I66" s="181"/>
      <c r="J66" s="181"/>
      <c r="K66" s="181" t="e">
        <f>#REF!</f>
        <v>#REF!</v>
      </c>
      <c r="L66" s="181"/>
      <c r="M66" s="181"/>
      <c r="N66" s="181" t="e">
        <f>#REF!</f>
        <v>#REF!</v>
      </c>
      <c r="O66" s="181"/>
      <c r="P66" s="181"/>
    </row>
    <row r="67" spans="1:16" x14ac:dyDescent="0.15">
      <c r="A67" s="181" t="s">
        <v>74</v>
      </c>
      <c r="B67" s="181" t="e">
        <f>NA()</f>
        <v>#N/A</v>
      </c>
      <c r="C67" s="181" t="e">
        <f>IF(ISNUMBER(#REF!), IF(#REF! &lt; 0, 0,#REF!), NA())</f>
        <v>#N/A</v>
      </c>
      <c r="D67" s="181" t="e">
        <f>NA()</f>
        <v>#N/A</v>
      </c>
      <c r="E67" s="181" t="e">
        <f>NA()</f>
        <v>#N/A</v>
      </c>
      <c r="F67" s="181" t="e">
        <f>IF(ISNUMBER(#REF!), IF(#REF! &lt; 0, 0,#REF!), NA())</f>
        <v>#N/A</v>
      </c>
      <c r="G67" s="181" t="e">
        <f>NA()</f>
        <v>#N/A</v>
      </c>
      <c r="H67" s="181" t="e">
        <f>NA()</f>
        <v>#N/A</v>
      </c>
      <c r="I67" s="181" t="e">
        <f>IF(ISNUMBER(#REF!), IF(#REF! &lt; 0, 0,#REF!), NA())</f>
        <v>#N/A</v>
      </c>
      <c r="J67" s="181" t="e">
        <f>NA()</f>
        <v>#N/A</v>
      </c>
      <c r="K67" s="181" t="e">
        <f>NA()</f>
        <v>#N/A</v>
      </c>
      <c r="L67" s="181" t="e">
        <f>IF(ISNUMBER(#REF!), IF(#REF! &lt; 0, 0,#REF!), NA())</f>
        <v>#N/A</v>
      </c>
      <c r="M67" s="181" t="e">
        <f>NA()</f>
        <v>#N/A</v>
      </c>
      <c r="N67" s="181" t="e">
        <f>NA()</f>
        <v>#N/A</v>
      </c>
      <c r="O67" s="181" t="e">
        <f>IF(ISNUMBER(#REF!), IF(#REF! &lt; 0, 0,#REF!), NA())</f>
        <v>#N/A</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5310</v>
      </c>
      <c r="C72" s="185">
        <f>基金残高に係る経年分析!G55</f>
        <v>5549</v>
      </c>
      <c r="D72" s="185">
        <f>基金残高に係る経年分析!H55</f>
        <v>5949</v>
      </c>
    </row>
    <row r="73" spans="1:16" x14ac:dyDescent="0.15">
      <c r="A73" s="184" t="s">
        <v>77</v>
      </c>
      <c r="B73" s="185">
        <f>基金残高に係る経年分析!F56</f>
        <v>1381</v>
      </c>
      <c r="C73" s="185">
        <f>基金残高に係る経年分析!G56</f>
        <v>1281</v>
      </c>
      <c r="D73" s="185">
        <f>基金残高に係る経年分析!H56</f>
        <v>1182</v>
      </c>
    </row>
    <row r="74" spans="1:16" x14ac:dyDescent="0.15">
      <c r="A74" s="184" t="s">
        <v>78</v>
      </c>
      <c r="B74" s="185">
        <f>基金残高に係る経年分析!F57</f>
        <v>8302</v>
      </c>
      <c r="C74" s="185">
        <f>基金残高に係る経年分析!G57</f>
        <v>10039</v>
      </c>
      <c r="D74" s="185">
        <f>基金残高に係る経年分析!H57</f>
        <v>8970</v>
      </c>
    </row>
  </sheetData>
  <sheetProtection algorithmName="SHA-512" hashValue="Va+Xawj0Raf2V8qYvb1pH5bzjM8xLTW9ejBBlHULdLlJsGAGduq0bJVn62oCxVm5qqLtMngrP7cvprzawlaEsA==" saltValue="b3H+tGANiqTat0nnOY22r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215</v>
      </c>
      <c r="DI1" s="622"/>
      <c r="DJ1" s="622"/>
      <c r="DK1" s="622"/>
      <c r="DL1" s="622"/>
      <c r="DM1" s="622"/>
      <c r="DN1" s="623"/>
      <c r="DO1" s="226"/>
      <c r="DP1" s="621" t="s">
        <v>216</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218</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219</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220</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221</v>
      </c>
      <c r="S4" s="625"/>
      <c r="T4" s="625"/>
      <c r="U4" s="625"/>
      <c r="V4" s="625"/>
      <c r="W4" s="625"/>
      <c r="X4" s="625"/>
      <c r="Y4" s="626"/>
      <c r="Z4" s="624" t="s">
        <v>222</v>
      </c>
      <c r="AA4" s="625"/>
      <c r="AB4" s="625"/>
      <c r="AC4" s="626"/>
      <c r="AD4" s="624" t="s">
        <v>223</v>
      </c>
      <c r="AE4" s="625"/>
      <c r="AF4" s="625"/>
      <c r="AG4" s="625"/>
      <c r="AH4" s="625"/>
      <c r="AI4" s="625"/>
      <c r="AJ4" s="625"/>
      <c r="AK4" s="626"/>
      <c r="AL4" s="624" t="s">
        <v>222</v>
      </c>
      <c r="AM4" s="625"/>
      <c r="AN4" s="625"/>
      <c r="AO4" s="626"/>
      <c r="AP4" s="630" t="s">
        <v>224</v>
      </c>
      <c r="AQ4" s="630"/>
      <c r="AR4" s="630"/>
      <c r="AS4" s="630"/>
      <c r="AT4" s="630"/>
      <c r="AU4" s="630"/>
      <c r="AV4" s="630"/>
      <c r="AW4" s="630"/>
      <c r="AX4" s="630"/>
      <c r="AY4" s="630"/>
      <c r="AZ4" s="630"/>
      <c r="BA4" s="630"/>
      <c r="BB4" s="630"/>
      <c r="BC4" s="630"/>
      <c r="BD4" s="630"/>
      <c r="BE4" s="630"/>
      <c r="BF4" s="630"/>
      <c r="BG4" s="630" t="s">
        <v>225</v>
      </c>
      <c r="BH4" s="630"/>
      <c r="BI4" s="630"/>
      <c r="BJ4" s="630"/>
      <c r="BK4" s="630"/>
      <c r="BL4" s="630"/>
      <c r="BM4" s="630"/>
      <c r="BN4" s="630"/>
      <c r="BO4" s="630" t="s">
        <v>222</v>
      </c>
      <c r="BP4" s="630"/>
      <c r="BQ4" s="630"/>
      <c r="BR4" s="630"/>
      <c r="BS4" s="630" t="s">
        <v>226</v>
      </c>
      <c r="BT4" s="630"/>
      <c r="BU4" s="630"/>
      <c r="BV4" s="630"/>
      <c r="BW4" s="630"/>
      <c r="BX4" s="630"/>
      <c r="BY4" s="630"/>
      <c r="BZ4" s="630"/>
      <c r="CA4" s="630"/>
      <c r="CB4" s="630"/>
      <c r="CD4" s="627" t="s">
        <v>227</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228</v>
      </c>
      <c r="C5" s="632"/>
      <c r="D5" s="632"/>
      <c r="E5" s="632"/>
      <c r="F5" s="632"/>
      <c r="G5" s="632"/>
      <c r="H5" s="632"/>
      <c r="I5" s="632"/>
      <c r="J5" s="632"/>
      <c r="K5" s="632"/>
      <c r="L5" s="632"/>
      <c r="M5" s="632"/>
      <c r="N5" s="632"/>
      <c r="O5" s="632"/>
      <c r="P5" s="632"/>
      <c r="Q5" s="633"/>
      <c r="R5" s="634">
        <v>11064989</v>
      </c>
      <c r="S5" s="635"/>
      <c r="T5" s="635"/>
      <c r="U5" s="635"/>
      <c r="V5" s="635"/>
      <c r="W5" s="635"/>
      <c r="X5" s="635"/>
      <c r="Y5" s="636"/>
      <c r="Z5" s="637">
        <v>19</v>
      </c>
      <c r="AA5" s="637"/>
      <c r="AB5" s="637"/>
      <c r="AC5" s="637"/>
      <c r="AD5" s="638">
        <v>10623675</v>
      </c>
      <c r="AE5" s="638"/>
      <c r="AF5" s="638"/>
      <c r="AG5" s="638"/>
      <c r="AH5" s="638"/>
      <c r="AI5" s="638"/>
      <c r="AJ5" s="638"/>
      <c r="AK5" s="638"/>
      <c r="AL5" s="639">
        <v>41.8</v>
      </c>
      <c r="AM5" s="640"/>
      <c r="AN5" s="640"/>
      <c r="AO5" s="641"/>
      <c r="AP5" s="631" t="s">
        <v>229</v>
      </c>
      <c r="AQ5" s="632"/>
      <c r="AR5" s="632"/>
      <c r="AS5" s="632"/>
      <c r="AT5" s="632"/>
      <c r="AU5" s="632"/>
      <c r="AV5" s="632"/>
      <c r="AW5" s="632"/>
      <c r="AX5" s="632"/>
      <c r="AY5" s="632"/>
      <c r="AZ5" s="632"/>
      <c r="BA5" s="632"/>
      <c r="BB5" s="632"/>
      <c r="BC5" s="632"/>
      <c r="BD5" s="632"/>
      <c r="BE5" s="632"/>
      <c r="BF5" s="633"/>
      <c r="BG5" s="645">
        <v>10623675</v>
      </c>
      <c r="BH5" s="646"/>
      <c r="BI5" s="646"/>
      <c r="BJ5" s="646"/>
      <c r="BK5" s="646"/>
      <c r="BL5" s="646"/>
      <c r="BM5" s="646"/>
      <c r="BN5" s="647"/>
      <c r="BO5" s="648">
        <v>96</v>
      </c>
      <c r="BP5" s="648"/>
      <c r="BQ5" s="648"/>
      <c r="BR5" s="648"/>
      <c r="BS5" s="649">
        <v>94404</v>
      </c>
      <c r="BT5" s="649"/>
      <c r="BU5" s="649"/>
      <c r="BV5" s="649"/>
      <c r="BW5" s="649"/>
      <c r="BX5" s="649"/>
      <c r="BY5" s="649"/>
      <c r="BZ5" s="649"/>
      <c r="CA5" s="649"/>
      <c r="CB5" s="653"/>
      <c r="CD5" s="627" t="s">
        <v>224</v>
      </c>
      <c r="CE5" s="628"/>
      <c r="CF5" s="628"/>
      <c r="CG5" s="628"/>
      <c r="CH5" s="628"/>
      <c r="CI5" s="628"/>
      <c r="CJ5" s="628"/>
      <c r="CK5" s="628"/>
      <c r="CL5" s="628"/>
      <c r="CM5" s="628"/>
      <c r="CN5" s="628"/>
      <c r="CO5" s="628"/>
      <c r="CP5" s="628"/>
      <c r="CQ5" s="629"/>
      <c r="CR5" s="627" t="s">
        <v>230</v>
      </c>
      <c r="CS5" s="628"/>
      <c r="CT5" s="628"/>
      <c r="CU5" s="628"/>
      <c r="CV5" s="628"/>
      <c r="CW5" s="628"/>
      <c r="CX5" s="628"/>
      <c r="CY5" s="629"/>
      <c r="CZ5" s="627" t="s">
        <v>222</v>
      </c>
      <c r="DA5" s="628"/>
      <c r="DB5" s="628"/>
      <c r="DC5" s="629"/>
      <c r="DD5" s="627" t="s">
        <v>231</v>
      </c>
      <c r="DE5" s="628"/>
      <c r="DF5" s="628"/>
      <c r="DG5" s="628"/>
      <c r="DH5" s="628"/>
      <c r="DI5" s="628"/>
      <c r="DJ5" s="628"/>
      <c r="DK5" s="628"/>
      <c r="DL5" s="628"/>
      <c r="DM5" s="628"/>
      <c r="DN5" s="628"/>
      <c r="DO5" s="628"/>
      <c r="DP5" s="629"/>
      <c r="DQ5" s="627" t="s">
        <v>232</v>
      </c>
      <c r="DR5" s="628"/>
      <c r="DS5" s="628"/>
      <c r="DT5" s="628"/>
      <c r="DU5" s="628"/>
      <c r="DV5" s="628"/>
      <c r="DW5" s="628"/>
      <c r="DX5" s="628"/>
      <c r="DY5" s="628"/>
      <c r="DZ5" s="628"/>
      <c r="EA5" s="628"/>
      <c r="EB5" s="628"/>
      <c r="EC5" s="629"/>
    </row>
    <row r="6" spans="2:143" ht="11.25" customHeight="1" x14ac:dyDescent="0.15">
      <c r="B6" s="642" t="s">
        <v>233</v>
      </c>
      <c r="C6" s="643"/>
      <c r="D6" s="643"/>
      <c r="E6" s="643"/>
      <c r="F6" s="643"/>
      <c r="G6" s="643"/>
      <c r="H6" s="643"/>
      <c r="I6" s="643"/>
      <c r="J6" s="643"/>
      <c r="K6" s="643"/>
      <c r="L6" s="643"/>
      <c r="M6" s="643"/>
      <c r="N6" s="643"/>
      <c r="O6" s="643"/>
      <c r="P6" s="643"/>
      <c r="Q6" s="644"/>
      <c r="R6" s="645">
        <v>502986</v>
      </c>
      <c r="S6" s="646"/>
      <c r="T6" s="646"/>
      <c r="U6" s="646"/>
      <c r="V6" s="646"/>
      <c r="W6" s="646"/>
      <c r="X6" s="646"/>
      <c r="Y6" s="647"/>
      <c r="Z6" s="648">
        <v>0.9</v>
      </c>
      <c r="AA6" s="648"/>
      <c r="AB6" s="648"/>
      <c r="AC6" s="648"/>
      <c r="AD6" s="649">
        <v>502986</v>
      </c>
      <c r="AE6" s="649"/>
      <c r="AF6" s="649"/>
      <c r="AG6" s="649"/>
      <c r="AH6" s="649"/>
      <c r="AI6" s="649"/>
      <c r="AJ6" s="649"/>
      <c r="AK6" s="649"/>
      <c r="AL6" s="650">
        <v>2</v>
      </c>
      <c r="AM6" s="651"/>
      <c r="AN6" s="651"/>
      <c r="AO6" s="652"/>
      <c r="AP6" s="642" t="s">
        <v>234</v>
      </c>
      <c r="AQ6" s="643"/>
      <c r="AR6" s="643"/>
      <c r="AS6" s="643"/>
      <c r="AT6" s="643"/>
      <c r="AU6" s="643"/>
      <c r="AV6" s="643"/>
      <c r="AW6" s="643"/>
      <c r="AX6" s="643"/>
      <c r="AY6" s="643"/>
      <c r="AZ6" s="643"/>
      <c r="BA6" s="643"/>
      <c r="BB6" s="643"/>
      <c r="BC6" s="643"/>
      <c r="BD6" s="643"/>
      <c r="BE6" s="643"/>
      <c r="BF6" s="644"/>
      <c r="BG6" s="645">
        <v>10623675</v>
      </c>
      <c r="BH6" s="646"/>
      <c r="BI6" s="646"/>
      <c r="BJ6" s="646"/>
      <c r="BK6" s="646"/>
      <c r="BL6" s="646"/>
      <c r="BM6" s="646"/>
      <c r="BN6" s="647"/>
      <c r="BO6" s="648">
        <v>96</v>
      </c>
      <c r="BP6" s="648"/>
      <c r="BQ6" s="648"/>
      <c r="BR6" s="648"/>
      <c r="BS6" s="649">
        <v>94404</v>
      </c>
      <c r="BT6" s="649"/>
      <c r="BU6" s="649"/>
      <c r="BV6" s="649"/>
      <c r="BW6" s="649"/>
      <c r="BX6" s="649"/>
      <c r="BY6" s="649"/>
      <c r="BZ6" s="649"/>
      <c r="CA6" s="649"/>
      <c r="CB6" s="653"/>
      <c r="CD6" s="656" t="s">
        <v>235</v>
      </c>
      <c r="CE6" s="657"/>
      <c r="CF6" s="657"/>
      <c r="CG6" s="657"/>
      <c r="CH6" s="657"/>
      <c r="CI6" s="657"/>
      <c r="CJ6" s="657"/>
      <c r="CK6" s="657"/>
      <c r="CL6" s="657"/>
      <c r="CM6" s="657"/>
      <c r="CN6" s="657"/>
      <c r="CO6" s="657"/>
      <c r="CP6" s="657"/>
      <c r="CQ6" s="658"/>
      <c r="CR6" s="645">
        <v>296321</v>
      </c>
      <c r="CS6" s="646"/>
      <c r="CT6" s="646"/>
      <c r="CU6" s="646"/>
      <c r="CV6" s="646"/>
      <c r="CW6" s="646"/>
      <c r="CX6" s="646"/>
      <c r="CY6" s="647"/>
      <c r="CZ6" s="639">
        <v>0.5</v>
      </c>
      <c r="DA6" s="640"/>
      <c r="DB6" s="640"/>
      <c r="DC6" s="659"/>
      <c r="DD6" s="654" t="s">
        <v>177</v>
      </c>
      <c r="DE6" s="646"/>
      <c r="DF6" s="646"/>
      <c r="DG6" s="646"/>
      <c r="DH6" s="646"/>
      <c r="DI6" s="646"/>
      <c r="DJ6" s="646"/>
      <c r="DK6" s="646"/>
      <c r="DL6" s="646"/>
      <c r="DM6" s="646"/>
      <c r="DN6" s="646"/>
      <c r="DO6" s="646"/>
      <c r="DP6" s="647"/>
      <c r="DQ6" s="654">
        <v>296316</v>
      </c>
      <c r="DR6" s="646"/>
      <c r="DS6" s="646"/>
      <c r="DT6" s="646"/>
      <c r="DU6" s="646"/>
      <c r="DV6" s="646"/>
      <c r="DW6" s="646"/>
      <c r="DX6" s="646"/>
      <c r="DY6" s="646"/>
      <c r="DZ6" s="646"/>
      <c r="EA6" s="646"/>
      <c r="EB6" s="646"/>
      <c r="EC6" s="655"/>
    </row>
    <row r="7" spans="2:143" ht="11.25" customHeight="1" x14ac:dyDescent="0.15">
      <c r="B7" s="642" t="s">
        <v>236</v>
      </c>
      <c r="C7" s="643"/>
      <c r="D7" s="643"/>
      <c r="E7" s="643"/>
      <c r="F7" s="643"/>
      <c r="G7" s="643"/>
      <c r="H7" s="643"/>
      <c r="I7" s="643"/>
      <c r="J7" s="643"/>
      <c r="K7" s="643"/>
      <c r="L7" s="643"/>
      <c r="M7" s="643"/>
      <c r="N7" s="643"/>
      <c r="O7" s="643"/>
      <c r="P7" s="643"/>
      <c r="Q7" s="644"/>
      <c r="R7" s="645">
        <v>7448</v>
      </c>
      <c r="S7" s="646"/>
      <c r="T7" s="646"/>
      <c r="U7" s="646"/>
      <c r="V7" s="646"/>
      <c r="W7" s="646"/>
      <c r="X7" s="646"/>
      <c r="Y7" s="647"/>
      <c r="Z7" s="648">
        <v>0</v>
      </c>
      <c r="AA7" s="648"/>
      <c r="AB7" s="648"/>
      <c r="AC7" s="648"/>
      <c r="AD7" s="649">
        <v>7448</v>
      </c>
      <c r="AE7" s="649"/>
      <c r="AF7" s="649"/>
      <c r="AG7" s="649"/>
      <c r="AH7" s="649"/>
      <c r="AI7" s="649"/>
      <c r="AJ7" s="649"/>
      <c r="AK7" s="649"/>
      <c r="AL7" s="650">
        <v>0</v>
      </c>
      <c r="AM7" s="651"/>
      <c r="AN7" s="651"/>
      <c r="AO7" s="652"/>
      <c r="AP7" s="642" t="s">
        <v>237</v>
      </c>
      <c r="AQ7" s="643"/>
      <c r="AR7" s="643"/>
      <c r="AS7" s="643"/>
      <c r="AT7" s="643"/>
      <c r="AU7" s="643"/>
      <c r="AV7" s="643"/>
      <c r="AW7" s="643"/>
      <c r="AX7" s="643"/>
      <c r="AY7" s="643"/>
      <c r="AZ7" s="643"/>
      <c r="BA7" s="643"/>
      <c r="BB7" s="643"/>
      <c r="BC7" s="643"/>
      <c r="BD7" s="643"/>
      <c r="BE7" s="643"/>
      <c r="BF7" s="644"/>
      <c r="BG7" s="645">
        <v>4719149</v>
      </c>
      <c r="BH7" s="646"/>
      <c r="BI7" s="646"/>
      <c r="BJ7" s="646"/>
      <c r="BK7" s="646"/>
      <c r="BL7" s="646"/>
      <c r="BM7" s="646"/>
      <c r="BN7" s="647"/>
      <c r="BO7" s="648">
        <v>42.6</v>
      </c>
      <c r="BP7" s="648"/>
      <c r="BQ7" s="648"/>
      <c r="BR7" s="648"/>
      <c r="BS7" s="649">
        <v>94404</v>
      </c>
      <c r="BT7" s="649"/>
      <c r="BU7" s="649"/>
      <c r="BV7" s="649"/>
      <c r="BW7" s="649"/>
      <c r="BX7" s="649"/>
      <c r="BY7" s="649"/>
      <c r="BZ7" s="649"/>
      <c r="CA7" s="649"/>
      <c r="CB7" s="653"/>
      <c r="CD7" s="660" t="s">
        <v>238</v>
      </c>
      <c r="CE7" s="661"/>
      <c r="CF7" s="661"/>
      <c r="CG7" s="661"/>
      <c r="CH7" s="661"/>
      <c r="CI7" s="661"/>
      <c r="CJ7" s="661"/>
      <c r="CK7" s="661"/>
      <c r="CL7" s="661"/>
      <c r="CM7" s="661"/>
      <c r="CN7" s="661"/>
      <c r="CO7" s="661"/>
      <c r="CP7" s="661"/>
      <c r="CQ7" s="662"/>
      <c r="CR7" s="645">
        <v>9220866</v>
      </c>
      <c r="CS7" s="646"/>
      <c r="CT7" s="646"/>
      <c r="CU7" s="646"/>
      <c r="CV7" s="646"/>
      <c r="CW7" s="646"/>
      <c r="CX7" s="646"/>
      <c r="CY7" s="647"/>
      <c r="CZ7" s="648">
        <v>16.600000000000001</v>
      </c>
      <c r="DA7" s="648"/>
      <c r="DB7" s="648"/>
      <c r="DC7" s="648"/>
      <c r="DD7" s="654">
        <v>119478</v>
      </c>
      <c r="DE7" s="646"/>
      <c r="DF7" s="646"/>
      <c r="DG7" s="646"/>
      <c r="DH7" s="646"/>
      <c r="DI7" s="646"/>
      <c r="DJ7" s="646"/>
      <c r="DK7" s="646"/>
      <c r="DL7" s="646"/>
      <c r="DM7" s="646"/>
      <c r="DN7" s="646"/>
      <c r="DO7" s="646"/>
      <c r="DP7" s="647"/>
      <c r="DQ7" s="654">
        <v>6196380</v>
      </c>
      <c r="DR7" s="646"/>
      <c r="DS7" s="646"/>
      <c r="DT7" s="646"/>
      <c r="DU7" s="646"/>
      <c r="DV7" s="646"/>
      <c r="DW7" s="646"/>
      <c r="DX7" s="646"/>
      <c r="DY7" s="646"/>
      <c r="DZ7" s="646"/>
      <c r="EA7" s="646"/>
      <c r="EB7" s="646"/>
      <c r="EC7" s="655"/>
    </row>
    <row r="8" spans="2:143" ht="11.25" customHeight="1" x14ac:dyDescent="0.15">
      <c r="B8" s="642" t="s">
        <v>239</v>
      </c>
      <c r="C8" s="643"/>
      <c r="D8" s="643"/>
      <c r="E8" s="643"/>
      <c r="F8" s="643"/>
      <c r="G8" s="643"/>
      <c r="H8" s="643"/>
      <c r="I8" s="643"/>
      <c r="J8" s="643"/>
      <c r="K8" s="643"/>
      <c r="L8" s="643"/>
      <c r="M8" s="643"/>
      <c r="N8" s="643"/>
      <c r="O8" s="643"/>
      <c r="P8" s="643"/>
      <c r="Q8" s="644"/>
      <c r="R8" s="645">
        <v>22794</v>
      </c>
      <c r="S8" s="646"/>
      <c r="T8" s="646"/>
      <c r="U8" s="646"/>
      <c r="V8" s="646"/>
      <c r="W8" s="646"/>
      <c r="X8" s="646"/>
      <c r="Y8" s="647"/>
      <c r="Z8" s="648">
        <v>0</v>
      </c>
      <c r="AA8" s="648"/>
      <c r="AB8" s="648"/>
      <c r="AC8" s="648"/>
      <c r="AD8" s="649">
        <v>22794</v>
      </c>
      <c r="AE8" s="649"/>
      <c r="AF8" s="649"/>
      <c r="AG8" s="649"/>
      <c r="AH8" s="649"/>
      <c r="AI8" s="649"/>
      <c r="AJ8" s="649"/>
      <c r="AK8" s="649"/>
      <c r="AL8" s="650">
        <v>0.1</v>
      </c>
      <c r="AM8" s="651"/>
      <c r="AN8" s="651"/>
      <c r="AO8" s="652"/>
      <c r="AP8" s="642" t="s">
        <v>240</v>
      </c>
      <c r="AQ8" s="643"/>
      <c r="AR8" s="643"/>
      <c r="AS8" s="643"/>
      <c r="AT8" s="643"/>
      <c r="AU8" s="643"/>
      <c r="AV8" s="643"/>
      <c r="AW8" s="643"/>
      <c r="AX8" s="643"/>
      <c r="AY8" s="643"/>
      <c r="AZ8" s="643"/>
      <c r="BA8" s="643"/>
      <c r="BB8" s="643"/>
      <c r="BC8" s="643"/>
      <c r="BD8" s="643"/>
      <c r="BE8" s="643"/>
      <c r="BF8" s="644"/>
      <c r="BG8" s="645">
        <v>162504</v>
      </c>
      <c r="BH8" s="646"/>
      <c r="BI8" s="646"/>
      <c r="BJ8" s="646"/>
      <c r="BK8" s="646"/>
      <c r="BL8" s="646"/>
      <c r="BM8" s="646"/>
      <c r="BN8" s="647"/>
      <c r="BO8" s="648">
        <v>1.5</v>
      </c>
      <c r="BP8" s="648"/>
      <c r="BQ8" s="648"/>
      <c r="BR8" s="648"/>
      <c r="BS8" s="654" t="s">
        <v>241</v>
      </c>
      <c r="BT8" s="646"/>
      <c r="BU8" s="646"/>
      <c r="BV8" s="646"/>
      <c r="BW8" s="646"/>
      <c r="BX8" s="646"/>
      <c r="BY8" s="646"/>
      <c r="BZ8" s="646"/>
      <c r="CA8" s="646"/>
      <c r="CB8" s="655"/>
      <c r="CD8" s="660" t="s">
        <v>242</v>
      </c>
      <c r="CE8" s="661"/>
      <c r="CF8" s="661"/>
      <c r="CG8" s="661"/>
      <c r="CH8" s="661"/>
      <c r="CI8" s="661"/>
      <c r="CJ8" s="661"/>
      <c r="CK8" s="661"/>
      <c r="CL8" s="661"/>
      <c r="CM8" s="661"/>
      <c r="CN8" s="661"/>
      <c r="CO8" s="661"/>
      <c r="CP8" s="661"/>
      <c r="CQ8" s="662"/>
      <c r="CR8" s="645">
        <v>19766907</v>
      </c>
      <c r="CS8" s="646"/>
      <c r="CT8" s="646"/>
      <c r="CU8" s="646"/>
      <c r="CV8" s="646"/>
      <c r="CW8" s="646"/>
      <c r="CX8" s="646"/>
      <c r="CY8" s="647"/>
      <c r="CZ8" s="648">
        <v>35.700000000000003</v>
      </c>
      <c r="DA8" s="648"/>
      <c r="DB8" s="648"/>
      <c r="DC8" s="648"/>
      <c r="DD8" s="654">
        <v>256855</v>
      </c>
      <c r="DE8" s="646"/>
      <c r="DF8" s="646"/>
      <c r="DG8" s="646"/>
      <c r="DH8" s="646"/>
      <c r="DI8" s="646"/>
      <c r="DJ8" s="646"/>
      <c r="DK8" s="646"/>
      <c r="DL8" s="646"/>
      <c r="DM8" s="646"/>
      <c r="DN8" s="646"/>
      <c r="DO8" s="646"/>
      <c r="DP8" s="647"/>
      <c r="DQ8" s="654">
        <v>8299538</v>
      </c>
      <c r="DR8" s="646"/>
      <c r="DS8" s="646"/>
      <c r="DT8" s="646"/>
      <c r="DU8" s="646"/>
      <c r="DV8" s="646"/>
      <c r="DW8" s="646"/>
      <c r="DX8" s="646"/>
      <c r="DY8" s="646"/>
      <c r="DZ8" s="646"/>
      <c r="EA8" s="646"/>
      <c r="EB8" s="646"/>
      <c r="EC8" s="655"/>
    </row>
    <row r="9" spans="2:143" ht="11.25" customHeight="1" x14ac:dyDescent="0.15">
      <c r="B9" s="642" t="s">
        <v>243</v>
      </c>
      <c r="C9" s="643"/>
      <c r="D9" s="643"/>
      <c r="E9" s="643"/>
      <c r="F9" s="643"/>
      <c r="G9" s="643"/>
      <c r="H9" s="643"/>
      <c r="I9" s="643"/>
      <c r="J9" s="643"/>
      <c r="K9" s="643"/>
      <c r="L9" s="643"/>
      <c r="M9" s="643"/>
      <c r="N9" s="643"/>
      <c r="O9" s="643"/>
      <c r="P9" s="643"/>
      <c r="Q9" s="644"/>
      <c r="R9" s="645">
        <v>13124</v>
      </c>
      <c r="S9" s="646"/>
      <c r="T9" s="646"/>
      <c r="U9" s="646"/>
      <c r="V9" s="646"/>
      <c r="W9" s="646"/>
      <c r="X9" s="646"/>
      <c r="Y9" s="647"/>
      <c r="Z9" s="648">
        <v>0</v>
      </c>
      <c r="AA9" s="648"/>
      <c r="AB9" s="648"/>
      <c r="AC9" s="648"/>
      <c r="AD9" s="649">
        <v>13124</v>
      </c>
      <c r="AE9" s="649"/>
      <c r="AF9" s="649"/>
      <c r="AG9" s="649"/>
      <c r="AH9" s="649"/>
      <c r="AI9" s="649"/>
      <c r="AJ9" s="649"/>
      <c r="AK9" s="649"/>
      <c r="AL9" s="650">
        <v>0.1</v>
      </c>
      <c r="AM9" s="651"/>
      <c r="AN9" s="651"/>
      <c r="AO9" s="652"/>
      <c r="AP9" s="642" t="s">
        <v>244</v>
      </c>
      <c r="AQ9" s="643"/>
      <c r="AR9" s="643"/>
      <c r="AS9" s="643"/>
      <c r="AT9" s="643"/>
      <c r="AU9" s="643"/>
      <c r="AV9" s="643"/>
      <c r="AW9" s="643"/>
      <c r="AX9" s="643"/>
      <c r="AY9" s="643"/>
      <c r="AZ9" s="643"/>
      <c r="BA9" s="643"/>
      <c r="BB9" s="643"/>
      <c r="BC9" s="643"/>
      <c r="BD9" s="643"/>
      <c r="BE9" s="643"/>
      <c r="BF9" s="644"/>
      <c r="BG9" s="645">
        <v>3834444</v>
      </c>
      <c r="BH9" s="646"/>
      <c r="BI9" s="646"/>
      <c r="BJ9" s="646"/>
      <c r="BK9" s="646"/>
      <c r="BL9" s="646"/>
      <c r="BM9" s="646"/>
      <c r="BN9" s="647"/>
      <c r="BO9" s="648">
        <v>34.700000000000003</v>
      </c>
      <c r="BP9" s="648"/>
      <c r="BQ9" s="648"/>
      <c r="BR9" s="648"/>
      <c r="BS9" s="654" t="s">
        <v>245</v>
      </c>
      <c r="BT9" s="646"/>
      <c r="BU9" s="646"/>
      <c r="BV9" s="646"/>
      <c r="BW9" s="646"/>
      <c r="BX9" s="646"/>
      <c r="BY9" s="646"/>
      <c r="BZ9" s="646"/>
      <c r="CA9" s="646"/>
      <c r="CB9" s="655"/>
      <c r="CD9" s="660" t="s">
        <v>246</v>
      </c>
      <c r="CE9" s="661"/>
      <c r="CF9" s="661"/>
      <c r="CG9" s="661"/>
      <c r="CH9" s="661"/>
      <c r="CI9" s="661"/>
      <c r="CJ9" s="661"/>
      <c r="CK9" s="661"/>
      <c r="CL9" s="661"/>
      <c r="CM9" s="661"/>
      <c r="CN9" s="661"/>
      <c r="CO9" s="661"/>
      <c r="CP9" s="661"/>
      <c r="CQ9" s="662"/>
      <c r="CR9" s="645">
        <v>3196774</v>
      </c>
      <c r="CS9" s="646"/>
      <c r="CT9" s="646"/>
      <c r="CU9" s="646"/>
      <c r="CV9" s="646"/>
      <c r="CW9" s="646"/>
      <c r="CX9" s="646"/>
      <c r="CY9" s="647"/>
      <c r="CZ9" s="648">
        <v>5.8</v>
      </c>
      <c r="DA9" s="648"/>
      <c r="DB9" s="648"/>
      <c r="DC9" s="648"/>
      <c r="DD9" s="654">
        <v>230956</v>
      </c>
      <c r="DE9" s="646"/>
      <c r="DF9" s="646"/>
      <c r="DG9" s="646"/>
      <c r="DH9" s="646"/>
      <c r="DI9" s="646"/>
      <c r="DJ9" s="646"/>
      <c r="DK9" s="646"/>
      <c r="DL9" s="646"/>
      <c r="DM9" s="646"/>
      <c r="DN9" s="646"/>
      <c r="DO9" s="646"/>
      <c r="DP9" s="647"/>
      <c r="DQ9" s="654">
        <v>2788939</v>
      </c>
      <c r="DR9" s="646"/>
      <c r="DS9" s="646"/>
      <c r="DT9" s="646"/>
      <c r="DU9" s="646"/>
      <c r="DV9" s="646"/>
      <c r="DW9" s="646"/>
      <c r="DX9" s="646"/>
      <c r="DY9" s="646"/>
      <c r="DZ9" s="646"/>
      <c r="EA9" s="646"/>
      <c r="EB9" s="646"/>
      <c r="EC9" s="655"/>
    </row>
    <row r="10" spans="2:143" ht="11.25" customHeight="1" x14ac:dyDescent="0.15">
      <c r="B10" s="642" t="s">
        <v>247</v>
      </c>
      <c r="C10" s="643"/>
      <c r="D10" s="643"/>
      <c r="E10" s="643"/>
      <c r="F10" s="643"/>
      <c r="G10" s="643"/>
      <c r="H10" s="643"/>
      <c r="I10" s="643"/>
      <c r="J10" s="643"/>
      <c r="K10" s="643"/>
      <c r="L10" s="643"/>
      <c r="M10" s="643"/>
      <c r="N10" s="643"/>
      <c r="O10" s="643"/>
      <c r="P10" s="643"/>
      <c r="Q10" s="644"/>
      <c r="R10" s="645" t="s">
        <v>241</v>
      </c>
      <c r="S10" s="646"/>
      <c r="T10" s="646"/>
      <c r="U10" s="646"/>
      <c r="V10" s="646"/>
      <c r="W10" s="646"/>
      <c r="X10" s="646"/>
      <c r="Y10" s="647"/>
      <c r="Z10" s="648" t="s">
        <v>177</v>
      </c>
      <c r="AA10" s="648"/>
      <c r="AB10" s="648"/>
      <c r="AC10" s="648"/>
      <c r="AD10" s="649" t="s">
        <v>177</v>
      </c>
      <c r="AE10" s="649"/>
      <c r="AF10" s="649"/>
      <c r="AG10" s="649"/>
      <c r="AH10" s="649"/>
      <c r="AI10" s="649"/>
      <c r="AJ10" s="649"/>
      <c r="AK10" s="649"/>
      <c r="AL10" s="650" t="s">
        <v>177</v>
      </c>
      <c r="AM10" s="651"/>
      <c r="AN10" s="651"/>
      <c r="AO10" s="652"/>
      <c r="AP10" s="642" t="s">
        <v>248</v>
      </c>
      <c r="AQ10" s="643"/>
      <c r="AR10" s="643"/>
      <c r="AS10" s="643"/>
      <c r="AT10" s="643"/>
      <c r="AU10" s="643"/>
      <c r="AV10" s="643"/>
      <c r="AW10" s="643"/>
      <c r="AX10" s="643"/>
      <c r="AY10" s="643"/>
      <c r="AZ10" s="643"/>
      <c r="BA10" s="643"/>
      <c r="BB10" s="643"/>
      <c r="BC10" s="643"/>
      <c r="BD10" s="643"/>
      <c r="BE10" s="643"/>
      <c r="BF10" s="644"/>
      <c r="BG10" s="645">
        <v>246242</v>
      </c>
      <c r="BH10" s="646"/>
      <c r="BI10" s="646"/>
      <c r="BJ10" s="646"/>
      <c r="BK10" s="646"/>
      <c r="BL10" s="646"/>
      <c r="BM10" s="646"/>
      <c r="BN10" s="647"/>
      <c r="BO10" s="648">
        <v>2.2000000000000002</v>
      </c>
      <c r="BP10" s="648"/>
      <c r="BQ10" s="648"/>
      <c r="BR10" s="648"/>
      <c r="BS10" s="654" t="s">
        <v>177</v>
      </c>
      <c r="BT10" s="646"/>
      <c r="BU10" s="646"/>
      <c r="BV10" s="646"/>
      <c r="BW10" s="646"/>
      <c r="BX10" s="646"/>
      <c r="BY10" s="646"/>
      <c r="BZ10" s="646"/>
      <c r="CA10" s="646"/>
      <c r="CB10" s="655"/>
      <c r="CD10" s="660" t="s">
        <v>249</v>
      </c>
      <c r="CE10" s="661"/>
      <c r="CF10" s="661"/>
      <c r="CG10" s="661"/>
      <c r="CH10" s="661"/>
      <c r="CI10" s="661"/>
      <c r="CJ10" s="661"/>
      <c r="CK10" s="661"/>
      <c r="CL10" s="661"/>
      <c r="CM10" s="661"/>
      <c r="CN10" s="661"/>
      <c r="CO10" s="661"/>
      <c r="CP10" s="661"/>
      <c r="CQ10" s="662"/>
      <c r="CR10" s="645">
        <v>58076</v>
      </c>
      <c r="CS10" s="646"/>
      <c r="CT10" s="646"/>
      <c r="CU10" s="646"/>
      <c r="CV10" s="646"/>
      <c r="CW10" s="646"/>
      <c r="CX10" s="646"/>
      <c r="CY10" s="647"/>
      <c r="CZ10" s="648">
        <v>0.1</v>
      </c>
      <c r="DA10" s="648"/>
      <c r="DB10" s="648"/>
      <c r="DC10" s="648"/>
      <c r="DD10" s="654" t="s">
        <v>177</v>
      </c>
      <c r="DE10" s="646"/>
      <c r="DF10" s="646"/>
      <c r="DG10" s="646"/>
      <c r="DH10" s="646"/>
      <c r="DI10" s="646"/>
      <c r="DJ10" s="646"/>
      <c r="DK10" s="646"/>
      <c r="DL10" s="646"/>
      <c r="DM10" s="646"/>
      <c r="DN10" s="646"/>
      <c r="DO10" s="646"/>
      <c r="DP10" s="647"/>
      <c r="DQ10" s="654">
        <v>55903</v>
      </c>
      <c r="DR10" s="646"/>
      <c r="DS10" s="646"/>
      <c r="DT10" s="646"/>
      <c r="DU10" s="646"/>
      <c r="DV10" s="646"/>
      <c r="DW10" s="646"/>
      <c r="DX10" s="646"/>
      <c r="DY10" s="646"/>
      <c r="DZ10" s="646"/>
      <c r="EA10" s="646"/>
      <c r="EB10" s="646"/>
      <c r="EC10" s="655"/>
    </row>
    <row r="11" spans="2:143" ht="11.25" customHeight="1" x14ac:dyDescent="0.15">
      <c r="B11" s="642" t="s">
        <v>250</v>
      </c>
      <c r="C11" s="643"/>
      <c r="D11" s="643"/>
      <c r="E11" s="643"/>
      <c r="F11" s="643"/>
      <c r="G11" s="643"/>
      <c r="H11" s="643"/>
      <c r="I11" s="643"/>
      <c r="J11" s="643"/>
      <c r="K11" s="643"/>
      <c r="L11" s="643"/>
      <c r="M11" s="643"/>
      <c r="N11" s="643"/>
      <c r="O11" s="643"/>
      <c r="P11" s="643"/>
      <c r="Q11" s="644"/>
      <c r="R11" s="645">
        <v>1826830</v>
      </c>
      <c r="S11" s="646"/>
      <c r="T11" s="646"/>
      <c r="U11" s="646"/>
      <c r="V11" s="646"/>
      <c r="W11" s="646"/>
      <c r="X11" s="646"/>
      <c r="Y11" s="647"/>
      <c r="Z11" s="650">
        <v>3.1</v>
      </c>
      <c r="AA11" s="651"/>
      <c r="AB11" s="651"/>
      <c r="AC11" s="663"/>
      <c r="AD11" s="654">
        <v>1826830</v>
      </c>
      <c r="AE11" s="646"/>
      <c r="AF11" s="646"/>
      <c r="AG11" s="646"/>
      <c r="AH11" s="646"/>
      <c r="AI11" s="646"/>
      <c r="AJ11" s="646"/>
      <c r="AK11" s="647"/>
      <c r="AL11" s="650">
        <v>7.2</v>
      </c>
      <c r="AM11" s="651"/>
      <c r="AN11" s="651"/>
      <c r="AO11" s="652"/>
      <c r="AP11" s="642" t="s">
        <v>251</v>
      </c>
      <c r="AQ11" s="643"/>
      <c r="AR11" s="643"/>
      <c r="AS11" s="643"/>
      <c r="AT11" s="643"/>
      <c r="AU11" s="643"/>
      <c r="AV11" s="643"/>
      <c r="AW11" s="643"/>
      <c r="AX11" s="643"/>
      <c r="AY11" s="643"/>
      <c r="AZ11" s="643"/>
      <c r="BA11" s="643"/>
      <c r="BB11" s="643"/>
      <c r="BC11" s="643"/>
      <c r="BD11" s="643"/>
      <c r="BE11" s="643"/>
      <c r="BF11" s="644"/>
      <c r="BG11" s="645">
        <v>475959</v>
      </c>
      <c r="BH11" s="646"/>
      <c r="BI11" s="646"/>
      <c r="BJ11" s="646"/>
      <c r="BK11" s="646"/>
      <c r="BL11" s="646"/>
      <c r="BM11" s="646"/>
      <c r="BN11" s="647"/>
      <c r="BO11" s="648">
        <v>4.3</v>
      </c>
      <c r="BP11" s="648"/>
      <c r="BQ11" s="648"/>
      <c r="BR11" s="648"/>
      <c r="BS11" s="654">
        <v>94404</v>
      </c>
      <c r="BT11" s="646"/>
      <c r="BU11" s="646"/>
      <c r="BV11" s="646"/>
      <c r="BW11" s="646"/>
      <c r="BX11" s="646"/>
      <c r="BY11" s="646"/>
      <c r="BZ11" s="646"/>
      <c r="CA11" s="646"/>
      <c r="CB11" s="655"/>
      <c r="CD11" s="660" t="s">
        <v>252</v>
      </c>
      <c r="CE11" s="661"/>
      <c r="CF11" s="661"/>
      <c r="CG11" s="661"/>
      <c r="CH11" s="661"/>
      <c r="CI11" s="661"/>
      <c r="CJ11" s="661"/>
      <c r="CK11" s="661"/>
      <c r="CL11" s="661"/>
      <c r="CM11" s="661"/>
      <c r="CN11" s="661"/>
      <c r="CO11" s="661"/>
      <c r="CP11" s="661"/>
      <c r="CQ11" s="662"/>
      <c r="CR11" s="645">
        <v>5709796</v>
      </c>
      <c r="CS11" s="646"/>
      <c r="CT11" s="646"/>
      <c r="CU11" s="646"/>
      <c r="CV11" s="646"/>
      <c r="CW11" s="646"/>
      <c r="CX11" s="646"/>
      <c r="CY11" s="647"/>
      <c r="CZ11" s="648">
        <v>10.3</v>
      </c>
      <c r="DA11" s="648"/>
      <c r="DB11" s="648"/>
      <c r="DC11" s="648"/>
      <c r="DD11" s="654">
        <v>2375226</v>
      </c>
      <c r="DE11" s="646"/>
      <c r="DF11" s="646"/>
      <c r="DG11" s="646"/>
      <c r="DH11" s="646"/>
      <c r="DI11" s="646"/>
      <c r="DJ11" s="646"/>
      <c r="DK11" s="646"/>
      <c r="DL11" s="646"/>
      <c r="DM11" s="646"/>
      <c r="DN11" s="646"/>
      <c r="DO11" s="646"/>
      <c r="DP11" s="647"/>
      <c r="DQ11" s="654">
        <v>1446512</v>
      </c>
      <c r="DR11" s="646"/>
      <c r="DS11" s="646"/>
      <c r="DT11" s="646"/>
      <c r="DU11" s="646"/>
      <c r="DV11" s="646"/>
      <c r="DW11" s="646"/>
      <c r="DX11" s="646"/>
      <c r="DY11" s="646"/>
      <c r="DZ11" s="646"/>
      <c r="EA11" s="646"/>
      <c r="EB11" s="646"/>
      <c r="EC11" s="655"/>
    </row>
    <row r="12" spans="2:143" ht="11.25" customHeight="1" x14ac:dyDescent="0.15">
      <c r="B12" s="642" t="s">
        <v>253</v>
      </c>
      <c r="C12" s="643"/>
      <c r="D12" s="643"/>
      <c r="E12" s="643"/>
      <c r="F12" s="643"/>
      <c r="G12" s="643"/>
      <c r="H12" s="643"/>
      <c r="I12" s="643"/>
      <c r="J12" s="643"/>
      <c r="K12" s="643"/>
      <c r="L12" s="643"/>
      <c r="M12" s="643"/>
      <c r="N12" s="643"/>
      <c r="O12" s="643"/>
      <c r="P12" s="643"/>
      <c r="Q12" s="644"/>
      <c r="R12" s="645">
        <v>8760</v>
      </c>
      <c r="S12" s="646"/>
      <c r="T12" s="646"/>
      <c r="U12" s="646"/>
      <c r="V12" s="646"/>
      <c r="W12" s="646"/>
      <c r="X12" s="646"/>
      <c r="Y12" s="647"/>
      <c r="Z12" s="648">
        <v>0</v>
      </c>
      <c r="AA12" s="648"/>
      <c r="AB12" s="648"/>
      <c r="AC12" s="648"/>
      <c r="AD12" s="649">
        <v>8760</v>
      </c>
      <c r="AE12" s="649"/>
      <c r="AF12" s="649"/>
      <c r="AG12" s="649"/>
      <c r="AH12" s="649"/>
      <c r="AI12" s="649"/>
      <c r="AJ12" s="649"/>
      <c r="AK12" s="649"/>
      <c r="AL12" s="650">
        <v>0</v>
      </c>
      <c r="AM12" s="651"/>
      <c r="AN12" s="651"/>
      <c r="AO12" s="652"/>
      <c r="AP12" s="642" t="s">
        <v>254</v>
      </c>
      <c r="AQ12" s="643"/>
      <c r="AR12" s="643"/>
      <c r="AS12" s="643"/>
      <c r="AT12" s="643"/>
      <c r="AU12" s="643"/>
      <c r="AV12" s="643"/>
      <c r="AW12" s="643"/>
      <c r="AX12" s="643"/>
      <c r="AY12" s="643"/>
      <c r="AZ12" s="643"/>
      <c r="BA12" s="643"/>
      <c r="BB12" s="643"/>
      <c r="BC12" s="643"/>
      <c r="BD12" s="643"/>
      <c r="BE12" s="643"/>
      <c r="BF12" s="644"/>
      <c r="BG12" s="645">
        <v>4778386</v>
      </c>
      <c r="BH12" s="646"/>
      <c r="BI12" s="646"/>
      <c r="BJ12" s="646"/>
      <c r="BK12" s="646"/>
      <c r="BL12" s="646"/>
      <c r="BM12" s="646"/>
      <c r="BN12" s="647"/>
      <c r="BO12" s="648">
        <v>43.2</v>
      </c>
      <c r="BP12" s="648"/>
      <c r="BQ12" s="648"/>
      <c r="BR12" s="648"/>
      <c r="BS12" s="654" t="s">
        <v>177</v>
      </c>
      <c r="BT12" s="646"/>
      <c r="BU12" s="646"/>
      <c r="BV12" s="646"/>
      <c r="BW12" s="646"/>
      <c r="BX12" s="646"/>
      <c r="BY12" s="646"/>
      <c r="BZ12" s="646"/>
      <c r="CA12" s="646"/>
      <c r="CB12" s="655"/>
      <c r="CD12" s="660" t="s">
        <v>255</v>
      </c>
      <c r="CE12" s="661"/>
      <c r="CF12" s="661"/>
      <c r="CG12" s="661"/>
      <c r="CH12" s="661"/>
      <c r="CI12" s="661"/>
      <c r="CJ12" s="661"/>
      <c r="CK12" s="661"/>
      <c r="CL12" s="661"/>
      <c r="CM12" s="661"/>
      <c r="CN12" s="661"/>
      <c r="CO12" s="661"/>
      <c r="CP12" s="661"/>
      <c r="CQ12" s="662"/>
      <c r="CR12" s="645">
        <v>835253</v>
      </c>
      <c r="CS12" s="646"/>
      <c r="CT12" s="646"/>
      <c r="CU12" s="646"/>
      <c r="CV12" s="646"/>
      <c r="CW12" s="646"/>
      <c r="CX12" s="646"/>
      <c r="CY12" s="647"/>
      <c r="CZ12" s="648">
        <v>1.5</v>
      </c>
      <c r="DA12" s="648"/>
      <c r="DB12" s="648"/>
      <c r="DC12" s="648"/>
      <c r="DD12" s="654">
        <v>171427</v>
      </c>
      <c r="DE12" s="646"/>
      <c r="DF12" s="646"/>
      <c r="DG12" s="646"/>
      <c r="DH12" s="646"/>
      <c r="DI12" s="646"/>
      <c r="DJ12" s="646"/>
      <c r="DK12" s="646"/>
      <c r="DL12" s="646"/>
      <c r="DM12" s="646"/>
      <c r="DN12" s="646"/>
      <c r="DO12" s="646"/>
      <c r="DP12" s="647"/>
      <c r="DQ12" s="654">
        <v>807571</v>
      </c>
      <c r="DR12" s="646"/>
      <c r="DS12" s="646"/>
      <c r="DT12" s="646"/>
      <c r="DU12" s="646"/>
      <c r="DV12" s="646"/>
      <c r="DW12" s="646"/>
      <c r="DX12" s="646"/>
      <c r="DY12" s="646"/>
      <c r="DZ12" s="646"/>
      <c r="EA12" s="646"/>
      <c r="EB12" s="646"/>
      <c r="EC12" s="655"/>
    </row>
    <row r="13" spans="2:143" ht="11.25" customHeight="1" x14ac:dyDescent="0.15">
      <c r="B13" s="642" t="s">
        <v>256</v>
      </c>
      <c r="C13" s="643"/>
      <c r="D13" s="643"/>
      <c r="E13" s="643"/>
      <c r="F13" s="643"/>
      <c r="G13" s="643"/>
      <c r="H13" s="643"/>
      <c r="I13" s="643"/>
      <c r="J13" s="643"/>
      <c r="K13" s="643"/>
      <c r="L13" s="643"/>
      <c r="M13" s="643"/>
      <c r="N13" s="643"/>
      <c r="O13" s="643"/>
      <c r="P13" s="643"/>
      <c r="Q13" s="644"/>
      <c r="R13" s="645" t="s">
        <v>177</v>
      </c>
      <c r="S13" s="646"/>
      <c r="T13" s="646"/>
      <c r="U13" s="646"/>
      <c r="V13" s="646"/>
      <c r="W13" s="646"/>
      <c r="X13" s="646"/>
      <c r="Y13" s="647"/>
      <c r="Z13" s="648" t="s">
        <v>177</v>
      </c>
      <c r="AA13" s="648"/>
      <c r="AB13" s="648"/>
      <c r="AC13" s="648"/>
      <c r="AD13" s="649" t="s">
        <v>177</v>
      </c>
      <c r="AE13" s="649"/>
      <c r="AF13" s="649"/>
      <c r="AG13" s="649"/>
      <c r="AH13" s="649"/>
      <c r="AI13" s="649"/>
      <c r="AJ13" s="649"/>
      <c r="AK13" s="649"/>
      <c r="AL13" s="650" t="s">
        <v>177</v>
      </c>
      <c r="AM13" s="651"/>
      <c r="AN13" s="651"/>
      <c r="AO13" s="652"/>
      <c r="AP13" s="642" t="s">
        <v>257</v>
      </c>
      <c r="AQ13" s="643"/>
      <c r="AR13" s="643"/>
      <c r="AS13" s="643"/>
      <c r="AT13" s="643"/>
      <c r="AU13" s="643"/>
      <c r="AV13" s="643"/>
      <c r="AW13" s="643"/>
      <c r="AX13" s="643"/>
      <c r="AY13" s="643"/>
      <c r="AZ13" s="643"/>
      <c r="BA13" s="643"/>
      <c r="BB13" s="643"/>
      <c r="BC13" s="643"/>
      <c r="BD13" s="643"/>
      <c r="BE13" s="643"/>
      <c r="BF13" s="644"/>
      <c r="BG13" s="645">
        <v>4707103</v>
      </c>
      <c r="BH13" s="646"/>
      <c r="BI13" s="646"/>
      <c r="BJ13" s="646"/>
      <c r="BK13" s="646"/>
      <c r="BL13" s="646"/>
      <c r="BM13" s="646"/>
      <c r="BN13" s="647"/>
      <c r="BO13" s="648">
        <v>42.5</v>
      </c>
      <c r="BP13" s="648"/>
      <c r="BQ13" s="648"/>
      <c r="BR13" s="648"/>
      <c r="BS13" s="654" t="s">
        <v>241</v>
      </c>
      <c r="BT13" s="646"/>
      <c r="BU13" s="646"/>
      <c r="BV13" s="646"/>
      <c r="BW13" s="646"/>
      <c r="BX13" s="646"/>
      <c r="BY13" s="646"/>
      <c r="BZ13" s="646"/>
      <c r="CA13" s="646"/>
      <c r="CB13" s="655"/>
      <c r="CD13" s="660" t="s">
        <v>258</v>
      </c>
      <c r="CE13" s="661"/>
      <c r="CF13" s="661"/>
      <c r="CG13" s="661"/>
      <c r="CH13" s="661"/>
      <c r="CI13" s="661"/>
      <c r="CJ13" s="661"/>
      <c r="CK13" s="661"/>
      <c r="CL13" s="661"/>
      <c r="CM13" s="661"/>
      <c r="CN13" s="661"/>
      <c r="CO13" s="661"/>
      <c r="CP13" s="661"/>
      <c r="CQ13" s="662"/>
      <c r="CR13" s="645">
        <v>3098488</v>
      </c>
      <c r="CS13" s="646"/>
      <c r="CT13" s="646"/>
      <c r="CU13" s="646"/>
      <c r="CV13" s="646"/>
      <c r="CW13" s="646"/>
      <c r="CX13" s="646"/>
      <c r="CY13" s="647"/>
      <c r="CZ13" s="648">
        <v>5.6</v>
      </c>
      <c r="DA13" s="648"/>
      <c r="DB13" s="648"/>
      <c r="DC13" s="648"/>
      <c r="DD13" s="654">
        <v>1715141</v>
      </c>
      <c r="DE13" s="646"/>
      <c r="DF13" s="646"/>
      <c r="DG13" s="646"/>
      <c r="DH13" s="646"/>
      <c r="DI13" s="646"/>
      <c r="DJ13" s="646"/>
      <c r="DK13" s="646"/>
      <c r="DL13" s="646"/>
      <c r="DM13" s="646"/>
      <c r="DN13" s="646"/>
      <c r="DO13" s="646"/>
      <c r="DP13" s="647"/>
      <c r="DQ13" s="654">
        <v>2179944</v>
      </c>
      <c r="DR13" s="646"/>
      <c r="DS13" s="646"/>
      <c r="DT13" s="646"/>
      <c r="DU13" s="646"/>
      <c r="DV13" s="646"/>
      <c r="DW13" s="646"/>
      <c r="DX13" s="646"/>
      <c r="DY13" s="646"/>
      <c r="DZ13" s="646"/>
      <c r="EA13" s="646"/>
      <c r="EB13" s="646"/>
      <c r="EC13" s="655"/>
    </row>
    <row r="14" spans="2:143" ht="11.25" customHeight="1" x14ac:dyDescent="0.15">
      <c r="B14" s="642" t="s">
        <v>259</v>
      </c>
      <c r="C14" s="643"/>
      <c r="D14" s="643"/>
      <c r="E14" s="643"/>
      <c r="F14" s="643"/>
      <c r="G14" s="643"/>
      <c r="H14" s="643"/>
      <c r="I14" s="643"/>
      <c r="J14" s="643"/>
      <c r="K14" s="643"/>
      <c r="L14" s="643"/>
      <c r="M14" s="643"/>
      <c r="N14" s="643"/>
      <c r="O14" s="643"/>
      <c r="P14" s="643"/>
      <c r="Q14" s="644"/>
      <c r="R14" s="645">
        <v>43223</v>
      </c>
      <c r="S14" s="646"/>
      <c r="T14" s="646"/>
      <c r="U14" s="646"/>
      <c r="V14" s="646"/>
      <c r="W14" s="646"/>
      <c r="X14" s="646"/>
      <c r="Y14" s="647"/>
      <c r="Z14" s="648">
        <v>0.1</v>
      </c>
      <c r="AA14" s="648"/>
      <c r="AB14" s="648"/>
      <c r="AC14" s="648"/>
      <c r="AD14" s="649">
        <v>43223</v>
      </c>
      <c r="AE14" s="649"/>
      <c r="AF14" s="649"/>
      <c r="AG14" s="649"/>
      <c r="AH14" s="649"/>
      <c r="AI14" s="649"/>
      <c r="AJ14" s="649"/>
      <c r="AK14" s="649"/>
      <c r="AL14" s="650">
        <v>0.2</v>
      </c>
      <c r="AM14" s="651"/>
      <c r="AN14" s="651"/>
      <c r="AO14" s="652"/>
      <c r="AP14" s="642" t="s">
        <v>260</v>
      </c>
      <c r="AQ14" s="643"/>
      <c r="AR14" s="643"/>
      <c r="AS14" s="643"/>
      <c r="AT14" s="643"/>
      <c r="AU14" s="643"/>
      <c r="AV14" s="643"/>
      <c r="AW14" s="643"/>
      <c r="AX14" s="643"/>
      <c r="AY14" s="643"/>
      <c r="AZ14" s="643"/>
      <c r="BA14" s="643"/>
      <c r="BB14" s="643"/>
      <c r="BC14" s="643"/>
      <c r="BD14" s="643"/>
      <c r="BE14" s="643"/>
      <c r="BF14" s="644"/>
      <c r="BG14" s="645">
        <v>409147</v>
      </c>
      <c r="BH14" s="646"/>
      <c r="BI14" s="646"/>
      <c r="BJ14" s="646"/>
      <c r="BK14" s="646"/>
      <c r="BL14" s="646"/>
      <c r="BM14" s="646"/>
      <c r="BN14" s="647"/>
      <c r="BO14" s="648">
        <v>3.7</v>
      </c>
      <c r="BP14" s="648"/>
      <c r="BQ14" s="648"/>
      <c r="BR14" s="648"/>
      <c r="BS14" s="654" t="s">
        <v>177</v>
      </c>
      <c r="BT14" s="646"/>
      <c r="BU14" s="646"/>
      <c r="BV14" s="646"/>
      <c r="BW14" s="646"/>
      <c r="BX14" s="646"/>
      <c r="BY14" s="646"/>
      <c r="BZ14" s="646"/>
      <c r="CA14" s="646"/>
      <c r="CB14" s="655"/>
      <c r="CD14" s="660" t="s">
        <v>261</v>
      </c>
      <c r="CE14" s="661"/>
      <c r="CF14" s="661"/>
      <c r="CG14" s="661"/>
      <c r="CH14" s="661"/>
      <c r="CI14" s="661"/>
      <c r="CJ14" s="661"/>
      <c r="CK14" s="661"/>
      <c r="CL14" s="661"/>
      <c r="CM14" s="661"/>
      <c r="CN14" s="661"/>
      <c r="CO14" s="661"/>
      <c r="CP14" s="661"/>
      <c r="CQ14" s="662"/>
      <c r="CR14" s="645">
        <v>1375460</v>
      </c>
      <c r="CS14" s="646"/>
      <c r="CT14" s="646"/>
      <c r="CU14" s="646"/>
      <c r="CV14" s="646"/>
      <c r="CW14" s="646"/>
      <c r="CX14" s="646"/>
      <c r="CY14" s="647"/>
      <c r="CZ14" s="648">
        <v>2.5</v>
      </c>
      <c r="DA14" s="648"/>
      <c r="DB14" s="648"/>
      <c r="DC14" s="648"/>
      <c r="DD14" s="654">
        <v>108579</v>
      </c>
      <c r="DE14" s="646"/>
      <c r="DF14" s="646"/>
      <c r="DG14" s="646"/>
      <c r="DH14" s="646"/>
      <c r="DI14" s="646"/>
      <c r="DJ14" s="646"/>
      <c r="DK14" s="646"/>
      <c r="DL14" s="646"/>
      <c r="DM14" s="646"/>
      <c r="DN14" s="646"/>
      <c r="DO14" s="646"/>
      <c r="DP14" s="647"/>
      <c r="DQ14" s="654">
        <v>1340100</v>
      </c>
      <c r="DR14" s="646"/>
      <c r="DS14" s="646"/>
      <c r="DT14" s="646"/>
      <c r="DU14" s="646"/>
      <c r="DV14" s="646"/>
      <c r="DW14" s="646"/>
      <c r="DX14" s="646"/>
      <c r="DY14" s="646"/>
      <c r="DZ14" s="646"/>
      <c r="EA14" s="646"/>
      <c r="EB14" s="646"/>
      <c r="EC14" s="655"/>
    </row>
    <row r="15" spans="2:143" ht="11.25" customHeight="1" x14ac:dyDescent="0.15">
      <c r="B15" s="642" t="s">
        <v>262</v>
      </c>
      <c r="C15" s="643"/>
      <c r="D15" s="643"/>
      <c r="E15" s="643"/>
      <c r="F15" s="643"/>
      <c r="G15" s="643"/>
      <c r="H15" s="643"/>
      <c r="I15" s="643"/>
      <c r="J15" s="643"/>
      <c r="K15" s="643"/>
      <c r="L15" s="643"/>
      <c r="M15" s="643"/>
      <c r="N15" s="643"/>
      <c r="O15" s="643"/>
      <c r="P15" s="643"/>
      <c r="Q15" s="644"/>
      <c r="R15" s="645" t="s">
        <v>177</v>
      </c>
      <c r="S15" s="646"/>
      <c r="T15" s="646"/>
      <c r="U15" s="646"/>
      <c r="V15" s="646"/>
      <c r="W15" s="646"/>
      <c r="X15" s="646"/>
      <c r="Y15" s="647"/>
      <c r="Z15" s="648" t="s">
        <v>245</v>
      </c>
      <c r="AA15" s="648"/>
      <c r="AB15" s="648"/>
      <c r="AC15" s="648"/>
      <c r="AD15" s="649" t="s">
        <v>177</v>
      </c>
      <c r="AE15" s="649"/>
      <c r="AF15" s="649"/>
      <c r="AG15" s="649"/>
      <c r="AH15" s="649"/>
      <c r="AI15" s="649"/>
      <c r="AJ15" s="649"/>
      <c r="AK15" s="649"/>
      <c r="AL15" s="650" t="s">
        <v>241</v>
      </c>
      <c r="AM15" s="651"/>
      <c r="AN15" s="651"/>
      <c r="AO15" s="652"/>
      <c r="AP15" s="642" t="s">
        <v>263</v>
      </c>
      <c r="AQ15" s="643"/>
      <c r="AR15" s="643"/>
      <c r="AS15" s="643"/>
      <c r="AT15" s="643"/>
      <c r="AU15" s="643"/>
      <c r="AV15" s="643"/>
      <c r="AW15" s="643"/>
      <c r="AX15" s="643"/>
      <c r="AY15" s="643"/>
      <c r="AZ15" s="643"/>
      <c r="BA15" s="643"/>
      <c r="BB15" s="643"/>
      <c r="BC15" s="643"/>
      <c r="BD15" s="643"/>
      <c r="BE15" s="643"/>
      <c r="BF15" s="644"/>
      <c r="BG15" s="645">
        <v>716993</v>
      </c>
      <c r="BH15" s="646"/>
      <c r="BI15" s="646"/>
      <c r="BJ15" s="646"/>
      <c r="BK15" s="646"/>
      <c r="BL15" s="646"/>
      <c r="BM15" s="646"/>
      <c r="BN15" s="647"/>
      <c r="BO15" s="648">
        <v>6.5</v>
      </c>
      <c r="BP15" s="648"/>
      <c r="BQ15" s="648"/>
      <c r="BR15" s="648"/>
      <c r="BS15" s="654" t="s">
        <v>177</v>
      </c>
      <c r="BT15" s="646"/>
      <c r="BU15" s="646"/>
      <c r="BV15" s="646"/>
      <c r="BW15" s="646"/>
      <c r="BX15" s="646"/>
      <c r="BY15" s="646"/>
      <c r="BZ15" s="646"/>
      <c r="CA15" s="646"/>
      <c r="CB15" s="655"/>
      <c r="CD15" s="660" t="s">
        <v>264</v>
      </c>
      <c r="CE15" s="661"/>
      <c r="CF15" s="661"/>
      <c r="CG15" s="661"/>
      <c r="CH15" s="661"/>
      <c r="CI15" s="661"/>
      <c r="CJ15" s="661"/>
      <c r="CK15" s="661"/>
      <c r="CL15" s="661"/>
      <c r="CM15" s="661"/>
      <c r="CN15" s="661"/>
      <c r="CO15" s="661"/>
      <c r="CP15" s="661"/>
      <c r="CQ15" s="662"/>
      <c r="CR15" s="645">
        <v>6873679</v>
      </c>
      <c r="CS15" s="646"/>
      <c r="CT15" s="646"/>
      <c r="CU15" s="646"/>
      <c r="CV15" s="646"/>
      <c r="CW15" s="646"/>
      <c r="CX15" s="646"/>
      <c r="CY15" s="647"/>
      <c r="CZ15" s="648">
        <v>12.4</v>
      </c>
      <c r="DA15" s="648"/>
      <c r="DB15" s="648"/>
      <c r="DC15" s="648"/>
      <c r="DD15" s="654">
        <v>2556310</v>
      </c>
      <c r="DE15" s="646"/>
      <c r="DF15" s="646"/>
      <c r="DG15" s="646"/>
      <c r="DH15" s="646"/>
      <c r="DI15" s="646"/>
      <c r="DJ15" s="646"/>
      <c r="DK15" s="646"/>
      <c r="DL15" s="646"/>
      <c r="DM15" s="646"/>
      <c r="DN15" s="646"/>
      <c r="DO15" s="646"/>
      <c r="DP15" s="647"/>
      <c r="DQ15" s="654">
        <v>3860959</v>
      </c>
      <c r="DR15" s="646"/>
      <c r="DS15" s="646"/>
      <c r="DT15" s="646"/>
      <c r="DU15" s="646"/>
      <c r="DV15" s="646"/>
      <c r="DW15" s="646"/>
      <c r="DX15" s="646"/>
      <c r="DY15" s="646"/>
      <c r="DZ15" s="646"/>
      <c r="EA15" s="646"/>
      <c r="EB15" s="646"/>
      <c r="EC15" s="655"/>
    </row>
    <row r="16" spans="2:143" ht="11.25" customHeight="1" x14ac:dyDescent="0.15">
      <c r="B16" s="642" t="s">
        <v>265</v>
      </c>
      <c r="C16" s="643"/>
      <c r="D16" s="643"/>
      <c r="E16" s="643"/>
      <c r="F16" s="643"/>
      <c r="G16" s="643"/>
      <c r="H16" s="643"/>
      <c r="I16" s="643"/>
      <c r="J16" s="643"/>
      <c r="K16" s="643"/>
      <c r="L16" s="643"/>
      <c r="M16" s="643"/>
      <c r="N16" s="643"/>
      <c r="O16" s="643"/>
      <c r="P16" s="643"/>
      <c r="Q16" s="644"/>
      <c r="R16" s="645">
        <v>12129</v>
      </c>
      <c r="S16" s="646"/>
      <c r="T16" s="646"/>
      <c r="U16" s="646"/>
      <c r="V16" s="646"/>
      <c r="W16" s="646"/>
      <c r="X16" s="646"/>
      <c r="Y16" s="647"/>
      <c r="Z16" s="648">
        <v>0</v>
      </c>
      <c r="AA16" s="648"/>
      <c r="AB16" s="648"/>
      <c r="AC16" s="648"/>
      <c r="AD16" s="649">
        <v>12129</v>
      </c>
      <c r="AE16" s="649"/>
      <c r="AF16" s="649"/>
      <c r="AG16" s="649"/>
      <c r="AH16" s="649"/>
      <c r="AI16" s="649"/>
      <c r="AJ16" s="649"/>
      <c r="AK16" s="649"/>
      <c r="AL16" s="650">
        <v>0</v>
      </c>
      <c r="AM16" s="651"/>
      <c r="AN16" s="651"/>
      <c r="AO16" s="652"/>
      <c r="AP16" s="642" t="s">
        <v>266</v>
      </c>
      <c r="AQ16" s="643"/>
      <c r="AR16" s="643"/>
      <c r="AS16" s="643"/>
      <c r="AT16" s="643"/>
      <c r="AU16" s="643"/>
      <c r="AV16" s="643"/>
      <c r="AW16" s="643"/>
      <c r="AX16" s="643"/>
      <c r="AY16" s="643"/>
      <c r="AZ16" s="643"/>
      <c r="BA16" s="643"/>
      <c r="BB16" s="643"/>
      <c r="BC16" s="643"/>
      <c r="BD16" s="643"/>
      <c r="BE16" s="643"/>
      <c r="BF16" s="644"/>
      <c r="BG16" s="645" t="s">
        <v>241</v>
      </c>
      <c r="BH16" s="646"/>
      <c r="BI16" s="646"/>
      <c r="BJ16" s="646"/>
      <c r="BK16" s="646"/>
      <c r="BL16" s="646"/>
      <c r="BM16" s="646"/>
      <c r="BN16" s="647"/>
      <c r="BO16" s="648" t="s">
        <v>241</v>
      </c>
      <c r="BP16" s="648"/>
      <c r="BQ16" s="648"/>
      <c r="BR16" s="648"/>
      <c r="BS16" s="654" t="s">
        <v>241</v>
      </c>
      <c r="BT16" s="646"/>
      <c r="BU16" s="646"/>
      <c r="BV16" s="646"/>
      <c r="BW16" s="646"/>
      <c r="BX16" s="646"/>
      <c r="BY16" s="646"/>
      <c r="BZ16" s="646"/>
      <c r="CA16" s="646"/>
      <c r="CB16" s="655"/>
      <c r="CD16" s="660" t="s">
        <v>267</v>
      </c>
      <c r="CE16" s="661"/>
      <c r="CF16" s="661"/>
      <c r="CG16" s="661"/>
      <c r="CH16" s="661"/>
      <c r="CI16" s="661"/>
      <c r="CJ16" s="661"/>
      <c r="CK16" s="661"/>
      <c r="CL16" s="661"/>
      <c r="CM16" s="661"/>
      <c r="CN16" s="661"/>
      <c r="CO16" s="661"/>
      <c r="CP16" s="661"/>
      <c r="CQ16" s="662"/>
      <c r="CR16" s="645">
        <v>735581</v>
      </c>
      <c r="CS16" s="646"/>
      <c r="CT16" s="646"/>
      <c r="CU16" s="646"/>
      <c r="CV16" s="646"/>
      <c r="CW16" s="646"/>
      <c r="CX16" s="646"/>
      <c r="CY16" s="647"/>
      <c r="CZ16" s="648">
        <v>1.3</v>
      </c>
      <c r="DA16" s="648"/>
      <c r="DB16" s="648"/>
      <c r="DC16" s="648"/>
      <c r="DD16" s="654" t="s">
        <v>177</v>
      </c>
      <c r="DE16" s="646"/>
      <c r="DF16" s="646"/>
      <c r="DG16" s="646"/>
      <c r="DH16" s="646"/>
      <c r="DI16" s="646"/>
      <c r="DJ16" s="646"/>
      <c r="DK16" s="646"/>
      <c r="DL16" s="646"/>
      <c r="DM16" s="646"/>
      <c r="DN16" s="646"/>
      <c r="DO16" s="646"/>
      <c r="DP16" s="647"/>
      <c r="DQ16" s="654">
        <v>471761</v>
      </c>
      <c r="DR16" s="646"/>
      <c r="DS16" s="646"/>
      <c r="DT16" s="646"/>
      <c r="DU16" s="646"/>
      <c r="DV16" s="646"/>
      <c r="DW16" s="646"/>
      <c r="DX16" s="646"/>
      <c r="DY16" s="646"/>
      <c r="DZ16" s="646"/>
      <c r="EA16" s="646"/>
      <c r="EB16" s="646"/>
      <c r="EC16" s="655"/>
    </row>
    <row r="17" spans="2:133" ht="11.25" customHeight="1" x14ac:dyDescent="0.15">
      <c r="B17" s="642" t="s">
        <v>268</v>
      </c>
      <c r="C17" s="643"/>
      <c r="D17" s="643"/>
      <c r="E17" s="643"/>
      <c r="F17" s="643"/>
      <c r="G17" s="643"/>
      <c r="H17" s="643"/>
      <c r="I17" s="643"/>
      <c r="J17" s="643"/>
      <c r="K17" s="643"/>
      <c r="L17" s="643"/>
      <c r="M17" s="643"/>
      <c r="N17" s="643"/>
      <c r="O17" s="643"/>
      <c r="P17" s="643"/>
      <c r="Q17" s="644"/>
      <c r="R17" s="645">
        <v>175095</v>
      </c>
      <c r="S17" s="646"/>
      <c r="T17" s="646"/>
      <c r="U17" s="646"/>
      <c r="V17" s="646"/>
      <c r="W17" s="646"/>
      <c r="X17" s="646"/>
      <c r="Y17" s="647"/>
      <c r="Z17" s="648">
        <v>0.3</v>
      </c>
      <c r="AA17" s="648"/>
      <c r="AB17" s="648"/>
      <c r="AC17" s="648"/>
      <c r="AD17" s="649">
        <v>175095</v>
      </c>
      <c r="AE17" s="649"/>
      <c r="AF17" s="649"/>
      <c r="AG17" s="649"/>
      <c r="AH17" s="649"/>
      <c r="AI17" s="649"/>
      <c r="AJ17" s="649"/>
      <c r="AK17" s="649"/>
      <c r="AL17" s="650">
        <v>0.7</v>
      </c>
      <c r="AM17" s="651"/>
      <c r="AN17" s="651"/>
      <c r="AO17" s="652"/>
      <c r="AP17" s="642" t="s">
        <v>269</v>
      </c>
      <c r="AQ17" s="643"/>
      <c r="AR17" s="643"/>
      <c r="AS17" s="643"/>
      <c r="AT17" s="643"/>
      <c r="AU17" s="643"/>
      <c r="AV17" s="643"/>
      <c r="AW17" s="643"/>
      <c r="AX17" s="643"/>
      <c r="AY17" s="643"/>
      <c r="AZ17" s="643"/>
      <c r="BA17" s="643"/>
      <c r="BB17" s="643"/>
      <c r="BC17" s="643"/>
      <c r="BD17" s="643"/>
      <c r="BE17" s="643"/>
      <c r="BF17" s="644"/>
      <c r="BG17" s="645" t="s">
        <v>177</v>
      </c>
      <c r="BH17" s="646"/>
      <c r="BI17" s="646"/>
      <c r="BJ17" s="646"/>
      <c r="BK17" s="646"/>
      <c r="BL17" s="646"/>
      <c r="BM17" s="646"/>
      <c r="BN17" s="647"/>
      <c r="BO17" s="648" t="s">
        <v>177</v>
      </c>
      <c r="BP17" s="648"/>
      <c r="BQ17" s="648"/>
      <c r="BR17" s="648"/>
      <c r="BS17" s="654" t="s">
        <v>241</v>
      </c>
      <c r="BT17" s="646"/>
      <c r="BU17" s="646"/>
      <c r="BV17" s="646"/>
      <c r="BW17" s="646"/>
      <c r="BX17" s="646"/>
      <c r="BY17" s="646"/>
      <c r="BZ17" s="646"/>
      <c r="CA17" s="646"/>
      <c r="CB17" s="655"/>
      <c r="CD17" s="660" t="s">
        <v>270</v>
      </c>
      <c r="CE17" s="661"/>
      <c r="CF17" s="661"/>
      <c r="CG17" s="661"/>
      <c r="CH17" s="661"/>
      <c r="CI17" s="661"/>
      <c r="CJ17" s="661"/>
      <c r="CK17" s="661"/>
      <c r="CL17" s="661"/>
      <c r="CM17" s="661"/>
      <c r="CN17" s="661"/>
      <c r="CO17" s="661"/>
      <c r="CP17" s="661"/>
      <c r="CQ17" s="662"/>
      <c r="CR17" s="645">
        <v>4209254</v>
      </c>
      <c r="CS17" s="646"/>
      <c r="CT17" s="646"/>
      <c r="CU17" s="646"/>
      <c r="CV17" s="646"/>
      <c r="CW17" s="646"/>
      <c r="CX17" s="646"/>
      <c r="CY17" s="647"/>
      <c r="CZ17" s="648">
        <v>7.6</v>
      </c>
      <c r="DA17" s="648"/>
      <c r="DB17" s="648"/>
      <c r="DC17" s="648"/>
      <c r="DD17" s="654" t="s">
        <v>241</v>
      </c>
      <c r="DE17" s="646"/>
      <c r="DF17" s="646"/>
      <c r="DG17" s="646"/>
      <c r="DH17" s="646"/>
      <c r="DI17" s="646"/>
      <c r="DJ17" s="646"/>
      <c r="DK17" s="646"/>
      <c r="DL17" s="646"/>
      <c r="DM17" s="646"/>
      <c r="DN17" s="646"/>
      <c r="DO17" s="646"/>
      <c r="DP17" s="647"/>
      <c r="DQ17" s="654">
        <v>3960660</v>
      </c>
      <c r="DR17" s="646"/>
      <c r="DS17" s="646"/>
      <c r="DT17" s="646"/>
      <c r="DU17" s="646"/>
      <c r="DV17" s="646"/>
      <c r="DW17" s="646"/>
      <c r="DX17" s="646"/>
      <c r="DY17" s="646"/>
      <c r="DZ17" s="646"/>
      <c r="EA17" s="646"/>
      <c r="EB17" s="646"/>
      <c r="EC17" s="655"/>
    </row>
    <row r="18" spans="2:133" ht="11.25" customHeight="1" x14ac:dyDescent="0.15">
      <c r="B18" s="642" t="s">
        <v>271</v>
      </c>
      <c r="C18" s="643"/>
      <c r="D18" s="643"/>
      <c r="E18" s="643"/>
      <c r="F18" s="643"/>
      <c r="G18" s="643"/>
      <c r="H18" s="643"/>
      <c r="I18" s="643"/>
      <c r="J18" s="643"/>
      <c r="K18" s="643"/>
      <c r="L18" s="643"/>
      <c r="M18" s="643"/>
      <c r="N18" s="643"/>
      <c r="O18" s="643"/>
      <c r="P18" s="643"/>
      <c r="Q18" s="644"/>
      <c r="R18" s="645">
        <v>70459</v>
      </c>
      <c r="S18" s="646"/>
      <c r="T18" s="646"/>
      <c r="U18" s="646"/>
      <c r="V18" s="646"/>
      <c r="W18" s="646"/>
      <c r="X18" s="646"/>
      <c r="Y18" s="647"/>
      <c r="Z18" s="648">
        <v>0.1</v>
      </c>
      <c r="AA18" s="648"/>
      <c r="AB18" s="648"/>
      <c r="AC18" s="648"/>
      <c r="AD18" s="649">
        <v>70459</v>
      </c>
      <c r="AE18" s="649"/>
      <c r="AF18" s="649"/>
      <c r="AG18" s="649"/>
      <c r="AH18" s="649"/>
      <c r="AI18" s="649"/>
      <c r="AJ18" s="649"/>
      <c r="AK18" s="649"/>
      <c r="AL18" s="650">
        <v>0.3</v>
      </c>
      <c r="AM18" s="651"/>
      <c r="AN18" s="651"/>
      <c r="AO18" s="652"/>
      <c r="AP18" s="642" t="s">
        <v>272</v>
      </c>
      <c r="AQ18" s="643"/>
      <c r="AR18" s="643"/>
      <c r="AS18" s="643"/>
      <c r="AT18" s="643"/>
      <c r="AU18" s="643"/>
      <c r="AV18" s="643"/>
      <c r="AW18" s="643"/>
      <c r="AX18" s="643"/>
      <c r="AY18" s="643"/>
      <c r="AZ18" s="643"/>
      <c r="BA18" s="643"/>
      <c r="BB18" s="643"/>
      <c r="BC18" s="643"/>
      <c r="BD18" s="643"/>
      <c r="BE18" s="643"/>
      <c r="BF18" s="644"/>
      <c r="BG18" s="645" t="s">
        <v>245</v>
      </c>
      <c r="BH18" s="646"/>
      <c r="BI18" s="646"/>
      <c r="BJ18" s="646"/>
      <c r="BK18" s="646"/>
      <c r="BL18" s="646"/>
      <c r="BM18" s="646"/>
      <c r="BN18" s="647"/>
      <c r="BO18" s="648" t="s">
        <v>177</v>
      </c>
      <c r="BP18" s="648"/>
      <c r="BQ18" s="648"/>
      <c r="BR18" s="648"/>
      <c r="BS18" s="654" t="s">
        <v>177</v>
      </c>
      <c r="BT18" s="646"/>
      <c r="BU18" s="646"/>
      <c r="BV18" s="646"/>
      <c r="BW18" s="646"/>
      <c r="BX18" s="646"/>
      <c r="BY18" s="646"/>
      <c r="BZ18" s="646"/>
      <c r="CA18" s="646"/>
      <c r="CB18" s="655"/>
      <c r="CD18" s="660" t="s">
        <v>273</v>
      </c>
      <c r="CE18" s="661"/>
      <c r="CF18" s="661"/>
      <c r="CG18" s="661"/>
      <c r="CH18" s="661"/>
      <c r="CI18" s="661"/>
      <c r="CJ18" s="661"/>
      <c r="CK18" s="661"/>
      <c r="CL18" s="661"/>
      <c r="CM18" s="661"/>
      <c r="CN18" s="661"/>
      <c r="CO18" s="661"/>
      <c r="CP18" s="661"/>
      <c r="CQ18" s="662"/>
      <c r="CR18" s="645">
        <v>22101</v>
      </c>
      <c r="CS18" s="646"/>
      <c r="CT18" s="646"/>
      <c r="CU18" s="646"/>
      <c r="CV18" s="646"/>
      <c r="CW18" s="646"/>
      <c r="CX18" s="646"/>
      <c r="CY18" s="647"/>
      <c r="CZ18" s="648">
        <v>0</v>
      </c>
      <c r="DA18" s="648"/>
      <c r="DB18" s="648"/>
      <c r="DC18" s="648"/>
      <c r="DD18" s="654">
        <v>22101</v>
      </c>
      <c r="DE18" s="646"/>
      <c r="DF18" s="646"/>
      <c r="DG18" s="646"/>
      <c r="DH18" s="646"/>
      <c r="DI18" s="646"/>
      <c r="DJ18" s="646"/>
      <c r="DK18" s="646"/>
      <c r="DL18" s="646"/>
      <c r="DM18" s="646"/>
      <c r="DN18" s="646"/>
      <c r="DO18" s="646"/>
      <c r="DP18" s="647"/>
      <c r="DQ18" s="654">
        <v>22101</v>
      </c>
      <c r="DR18" s="646"/>
      <c r="DS18" s="646"/>
      <c r="DT18" s="646"/>
      <c r="DU18" s="646"/>
      <c r="DV18" s="646"/>
      <c r="DW18" s="646"/>
      <c r="DX18" s="646"/>
      <c r="DY18" s="646"/>
      <c r="DZ18" s="646"/>
      <c r="EA18" s="646"/>
      <c r="EB18" s="646"/>
      <c r="EC18" s="655"/>
    </row>
    <row r="19" spans="2:133" ht="11.25" customHeight="1" x14ac:dyDescent="0.15">
      <c r="B19" s="642" t="s">
        <v>274</v>
      </c>
      <c r="C19" s="643"/>
      <c r="D19" s="643"/>
      <c r="E19" s="643"/>
      <c r="F19" s="643"/>
      <c r="G19" s="643"/>
      <c r="H19" s="643"/>
      <c r="I19" s="643"/>
      <c r="J19" s="643"/>
      <c r="K19" s="643"/>
      <c r="L19" s="643"/>
      <c r="M19" s="643"/>
      <c r="N19" s="643"/>
      <c r="O19" s="643"/>
      <c r="P19" s="643"/>
      <c r="Q19" s="644"/>
      <c r="R19" s="645">
        <v>5530</v>
      </c>
      <c r="S19" s="646"/>
      <c r="T19" s="646"/>
      <c r="U19" s="646"/>
      <c r="V19" s="646"/>
      <c r="W19" s="646"/>
      <c r="X19" s="646"/>
      <c r="Y19" s="647"/>
      <c r="Z19" s="648">
        <v>0</v>
      </c>
      <c r="AA19" s="648"/>
      <c r="AB19" s="648"/>
      <c r="AC19" s="648"/>
      <c r="AD19" s="649">
        <v>5530</v>
      </c>
      <c r="AE19" s="649"/>
      <c r="AF19" s="649"/>
      <c r="AG19" s="649"/>
      <c r="AH19" s="649"/>
      <c r="AI19" s="649"/>
      <c r="AJ19" s="649"/>
      <c r="AK19" s="649"/>
      <c r="AL19" s="650">
        <v>0</v>
      </c>
      <c r="AM19" s="651"/>
      <c r="AN19" s="651"/>
      <c r="AO19" s="652"/>
      <c r="AP19" s="642" t="s">
        <v>275</v>
      </c>
      <c r="AQ19" s="643"/>
      <c r="AR19" s="643"/>
      <c r="AS19" s="643"/>
      <c r="AT19" s="643"/>
      <c r="AU19" s="643"/>
      <c r="AV19" s="643"/>
      <c r="AW19" s="643"/>
      <c r="AX19" s="643"/>
      <c r="AY19" s="643"/>
      <c r="AZ19" s="643"/>
      <c r="BA19" s="643"/>
      <c r="BB19" s="643"/>
      <c r="BC19" s="643"/>
      <c r="BD19" s="643"/>
      <c r="BE19" s="643"/>
      <c r="BF19" s="644"/>
      <c r="BG19" s="645">
        <v>441314</v>
      </c>
      <c r="BH19" s="646"/>
      <c r="BI19" s="646"/>
      <c r="BJ19" s="646"/>
      <c r="BK19" s="646"/>
      <c r="BL19" s="646"/>
      <c r="BM19" s="646"/>
      <c r="BN19" s="647"/>
      <c r="BO19" s="648">
        <v>4</v>
      </c>
      <c r="BP19" s="648"/>
      <c r="BQ19" s="648"/>
      <c r="BR19" s="648"/>
      <c r="BS19" s="654" t="s">
        <v>177</v>
      </c>
      <c r="BT19" s="646"/>
      <c r="BU19" s="646"/>
      <c r="BV19" s="646"/>
      <c r="BW19" s="646"/>
      <c r="BX19" s="646"/>
      <c r="BY19" s="646"/>
      <c r="BZ19" s="646"/>
      <c r="CA19" s="646"/>
      <c r="CB19" s="655"/>
      <c r="CD19" s="660" t="s">
        <v>276</v>
      </c>
      <c r="CE19" s="661"/>
      <c r="CF19" s="661"/>
      <c r="CG19" s="661"/>
      <c r="CH19" s="661"/>
      <c r="CI19" s="661"/>
      <c r="CJ19" s="661"/>
      <c r="CK19" s="661"/>
      <c r="CL19" s="661"/>
      <c r="CM19" s="661"/>
      <c r="CN19" s="661"/>
      <c r="CO19" s="661"/>
      <c r="CP19" s="661"/>
      <c r="CQ19" s="662"/>
      <c r="CR19" s="645" t="s">
        <v>177</v>
      </c>
      <c r="CS19" s="646"/>
      <c r="CT19" s="646"/>
      <c r="CU19" s="646"/>
      <c r="CV19" s="646"/>
      <c r="CW19" s="646"/>
      <c r="CX19" s="646"/>
      <c r="CY19" s="647"/>
      <c r="CZ19" s="648" t="s">
        <v>177</v>
      </c>
      <c r="DA19" s="648"/>
      <c r="DB19" s="648"/>
      <c r="DC19" s="648"/>
      <c r="DD19" s="654" t="s">
        <v>245</v>
      </c>
      <c r="DE19" s="646"/>
      <c r="DF19" s="646"/>
      <c r="DG19" s="646"/>
      <c r="DH19" s="646"/>
      <c r="DI19" s="646"/>
      <c r="DJ19" s="646"/>
      <c r="DK19" s="646"/>
      <c r="DL19" s="646"/>
      <c r="DM19" s="646"/>
      <c r="DN19" s="646"/>
      <c r="DO19" s="646"/>
      <c r="DP19" s="647"/>
      <c r="DQ19" s="654" t="s">
        <v>241</v>
      </c>
      <c r="DR19" s="646"/>
      <c r="DS19" s="646"/>
      <c r="DT19" s="646"/>
      <c r="DU19" s="646"/>
      <c r="DV19" s="646"/>
      <c r="DW19" s="646"/>
      <c r="DX19" s="646"/>
      <c r="DY19" s="646"/>
      <c r="DZ19" s="646"/>
      <c r="EA19" s="646"/>
      <c r="EB19" s="646"/>
      <c r="EC19" s="655"/>
    </row>
    <row r="20" spans="2:133" ht="11.25" customHeight="1" x14ac:dyDescent="0.15">
      <c r="B20" s="642" t="s">
        <v>277</v>
      </c>
      <c r="C20" s="643"/>
      <c r="D20" s="643"/>
      <c r="E20" s="643"/>
      <c r="F20" s="643"/>
      <c r="G20" s="643"/>
      <c r="H20" s="643"/>
      <c r="I20" s="643"/>
      <c r="J20" s="643"/>
      <c r="K20" s="643"/>
      <c r="L20" s="643"/>
      <c r="M20" s="643"/>
      <c r="N20" s="643"/>
      <c r="O20" s="643"/>
      <c r="P20" s="643"/>
      <c r="Q20" s="644"/>
      <c r="R20" s="645">
        <v>1761</v>
      </c>
      <c r="S20" s="646"/>
      <c r="T20" s="646"/>
      <c r="U20" s="646"/>
      <c r="V20" s="646"/>
      <c r="W20" s="646"/>
      <c r="X20" s="646"/>
      <c r="Y20" s="647"/>
      <c r="Z20" s="648">
        <v>0</v>
      </c>
      <c r="AA20" s="648"/>
      <c r="AB20" s="648"/>
      <c r="AC20" s="648"/>
      <c r="AD20" s="649">
        <v>1761</v>
      </c>
      <c r="AE20" s="649"/>
      <c r="AF20" s="649"/>
      <c r="AG20" s="649"/>
      <c r="AH20" s="649"/>
      <c r="AI20" s="649"/>
      <c r="AJ20" s="649"/>
      <c r="AK20" s="649"/>
      <c r="AL20" s="650">
        <v>0</v>
      </c>
      <c r="AM20" s="651"/>
      <c r="AN20" s="651"/>
      <c r="AO20" s="652"/>
      <c r="AP20" s="642" t="s">
        <v>278</v>
      </c>
      <c r="AQ20" s="643"/>
      <c r="AR20" s="643"/>
      <c r="AS20" s="643"/>
      <c r="AT20" s="643"/>
      <c r="AU20" s="643"/>
      <c r="AV20" s="643"/>
      <c r="AW20" s="643"/>
      <c r="AX20" s="643"/>
      <c r="AY20" s="643"/>
      <c r="AZ20" s="643"/>
      <c r="BA20" s="643"/>
      <c r="BB20" s="643"/>
      <c r="BC20" s="643"/>
      <c r="BD20" s="643"/>
      <c r="BE20" s="643"/>
      <c r="BF20" s="644"/>
      <c r="BG20" s="645">
        <v>441314</v>
      </c>
      <c r="BH20" s="646"/>
      <c r="BI20" s="646"/>
      <c r="BJ20" s="646"/>
      <c r="BK20" s="646"/>
      <c r="BL20" s="646"/>
      <c r="BM20" s="646"/>
      <c r="BN20" s="647"/>
      <c r="BO20" s="648">
        <v>4</v>
      </c>
      <c r="BP20" s="648"/>
      <c r="BQ20" s="648"/>
      <c r="BR20" s="648"/>
      <c r="BS20" s="654" t="s">
        <v>245</v>
      </c>
      <c r="BT20" s="646"/>
      <c r="BU20" s="646"/>
      <c r="BV20" s="646"/>
      <c r="BW20" s="646"/>
      <c r="BX20" s="646"/>
      <c r="BY20" s="646"/>
      <c r="BZ20" s="646"/>
      <c r="CA20" s="646"/>
      <c r="CB20" s="655"/>
      <c r="CD20" s="660" t="s">
        <v>279</v>
      </c>
      <c r="CE20" s="661"/>
      <c r="CF20" s="661"/>
      <c r="CG20" s="661"/>
      <c r="CH20" s="661"/>
      <c r="CI20" s="661"/>
      <c r="CJ20" s="661"/>
      <c r="CK20" s="661"/>
      <c r="CL20" s="661"/>
      <c r="CM20" s="661"/>
      <c r="CN20" s="661"/>
      <c r="CO20" s="661"/>
      <c r="CP20" s="661"/>
      <c r="CQ20" s="662"/>
      <c r="CR20" s="645">
        <v>55398556</v>
      </c>
      <c r="CS20" s="646"/>
      <c r="CT20" s="646"/>
      <c r="CU20" s="646"/>
      <c r="CV20" s="646"/>
      <c r="CW20" s="646"/>
      <c r="CX20" s="646"/>
      <c r="CY20" s="647"/>
      <c r="CZ20" s="648">
        <v>100</v>
      </c>
      <c r="DA20" s="648"/>
      <c r="DB20" s="648"/>
      <c r="DC20" s="648"/>
      <c r="DD20" s="654">
        <v>7556073</v>
      </c>
      <c r="DE20" s="646"/>
      <c r="DF20" s="646"/>
      <c r="DG20" s="646"/>
      <c r="DH20" s="646"/>
      <c r="DI20" s="646"/>
      <c r="DJ20" s="646"/>
      <c r="DK20" s="646"/>
      <c r="DL20" s="646"/>
      <c r="DM20" s="646"/>
      <c r="DN20" s="646"/>
      <c r="DO20" s="646"/>
      <c r="DP20" s="647"/>
      <c r="DQ20" s="654">
        <v>31726684</v>
      </c>
      <c r="DR20" s="646"/>
      <c r="DS20" s="646"/>
      <c r="DT20" s="646"/>
      <c r="DU20" s="646"/>
      <c r="DV20" s="646"/>
      <c r="DW20" s="646"/>
      <c r="DX20" s="646"/>
      <c r="DY20" s="646"/>
      <c r="DZ20" s="646"/>
      <c r="EA20" s="646"/>
      <c r="EB20" s="646"/>
      <c r="EC20" s="655"/>
    </row>
    <row r="21" spans="2:133" ht="11.25" customHeight="1" x14ac:dyDescent="0.15">
      <c r="B21" s="642" t="s">
        <v>280</v>
      </c>
      <c r="C21" s="643"/>
      <c r="D21" s="643"/>
      <c r="E21" s="643"/>
      <c r="F21" s="643"/>
      <c r="G21" s="643"/>
      <c r="H21" s="643"/>
      <c r="I21" s="643"/>
      <c r="J21" s="643"/>
      <c r="K21" s="643"/>
      <c r="L21" s="643"/>
      <c r="M21" s="643"/>
      <c r="N21" s="643"/>
      <c r="O21" s="643"/>
      <c r="P21" s="643"/>
      <c r="Q21" s="644"/>
      <c r="R21" s="645">
        <v>97345</v>
      </c>
      <c r="S21" s="646"/>
      <c r="T21" s="646"/>
      <c r="U21" s="646"/>
      <c r="V21" s="646"/>
      <c r="W21" s="646"/>
      <c r="X21" s="646"/>
      <c r="Y21" s="647"/>
      <c r="Z21" s="648">
        <v>0.2</v>
      </c>
      <c r="AA21" s="648"/>
      <c r="AB21" s="648"/>
      <c r="AC21" s="648"/>
      <c r="AD21" s="649">
        <v>97345</v>
      </c>
      <c r="AE21" s="649"/>
      <c r="AF21" s="649"/>
      <c r="AG21" s="649"/>
      <c r="AH21" s="649"/>
      <c r="AI21" s="649"/>
      <c r="AJ21" s="649"/>
      <c r="AK21" s="649"/>
      <c r="AL21" s="650">
        <v>0.4</v>
      </c>
      <c r="AM21" s="651"/>
      <c r="AN21" s="651"/>
      <c r="AO21" s="652"/>
      <c r="AP21" s="664" t="s">
        <v>281</v>
      </c>
      <c r="AQ21" s="665"/>
      <c r="AR21" s="665"/>
      <c r="AS21" s="665"/>
      <c r="AT21" s="665"/>
      <c r="AU21" s="665"/>
      <c r="AV21" s="665"/>
      <c r="AW21" s="665"/>
      <c r="AX21" s="665"/>
      <c r="AY21" s="665"/>
      <c r="AZ21" s="665"/>
      <c r="BA21" s="665"/>
      <c r="BB21" s="665"/>
      <c r="BC21" s="665"/>
      <c r="BD21" s="665"/>
      <c r="BE21" s="665"/>
      <c r="BF21" s="666"/>
      <c r="BG21" s="645">
        <v>163</v>
      </c>
      <c r="BH21" s="646"/>
      <c r="BI21" s="646"/>
      <c r="BJ21" s="646"/>
      <c r="BK21" s="646"/>
      <c r="BL21" s="646"/>
      <c r="BM21" s="646"/>
      <c r="BN21" s="647"/>
      <c r="BO21" s="648">
        <v>0</v>
      </c>
      <c r="BP21" s="648"/>
      <c r="BQ21" s="648"/>
      <c r="BR21" s="648"/>
      <c r="BS21" s="654" t="s">
        <v>177</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282</v>
      </c>
      <c r="C22" s="643"/>
      <c r="D22" s="643"/>
      <c r="E22" s="643"/>
      <c r="F22" s="643"/>
      <c r="G22" s="643"/>
      <c r="H22" s="643"/>
      <c r="I22" s="643"/>
      <c r="J22" s="643"/>
      <c r="K22" s="643"/>
      <c r="L22" s="643"/>
      <c r="M22" s="643"/>
      <c r="N22" s="643"/>
      <c r="O22" s="643"/>
      <c r="P22" s="643"/>
      <c r="Q22" s="644"/>
      <c r="R22" s="645">
        <v>12819726</v>
      </c>
      <c r="S22" s="646"/>
      <c r="T22" s="646"/>
      <c r="U22" s="646"/>
      <c r="V22" s="646"/>
      <c r="W22" s="646"/>
      <c r="X22" s="646"/>
      <c r="Y22" s="647"/>
      <c r="Z22" s="648">
        <v>22</v>
      </c>
      <c r="AA22" s="648"/>
      <c r="AB22" s="648"/>
      <c r="AC22" s="648"/>
      <c r="AD22" s="649">
        <v>11547243</v>
      </c>
      <c r="AE22" s="649"/>
      <c r="AF22" s="649"/>
      <c r="AG22" s="649"/>
      <c r="AH22" s="649"/>
      <c r="AI22" s="649"/>
      <c r="AJ22" s="649"/>
      <c r="AK22" s="649"/>
      <c r="AL22" s="650">
        <v>45.4</v>
      </c>
      <c r="AM22" s="651"/>
      <c r="AN22" s="651"/>
      <c r="AO22" s="652"/>
      <c r="AP22" s="664" t="s">
        <v>283</v>
      </c>
      <c r="AQ22" s="665"/>
      <c r="AR22" s="665"/>
      <c r="AS22" s="665"/>
      <c r="AT22" s="665"/>
      <c r="AU22" s="665"/>
      <c r="AV22" s="665"/>
      <c r="AW22" s="665"/>
      <c r="AX22" s="665"/>
      <c r="AY22" s="665"/>
      <c r="AZ22" s="665"/>
      <c r="BA22" s="665"/>
      <c r="BB22" s="665"/>
      <c r="BC22" s="665"/>
      <c r="BD22" s="665"/>
      <c r="BE22" s="665"/>
      <c r="BF22" s="666"/>
      <c r="BG22" s="645" t="s">
        <v>241</v>
      </c>
      <c r="BH22" s="646"/>
      <c r="BI22" s="646"/>
      <c r="BJ22" s="646"/>
      <c r="BK22" s="646"/>
      <c r="BL22" s="646"/>
      <c r="BM22" s="646"/>
      <c r="BN22" s="647"/>
      <c r="BO22" s="648" t="s">
        <v>177</v>
      </c>
      <c r="BP22" s="648"/>
      <c r="BQ22" s="648"/>
      <c r="BR22" s="648"/>
      <c r="BS22" s="654" t="s">
        <v>241</v>
      </c>
      <c r="BT22" s="646"/>
      <c r="BU22" s="646"/>
      <c r="BV22" s="646"/>
      <c r="BW22" s="646"/>
      <c r="BX22" s="646"/>
      <c r="BY22" s="646"/>
      <c r="BZ22" s="646"/>
      <c r="CA22" s="646"/>
      <c r="CB22" s="655"/>
      <c r="CD22" s="627" t="s">
        <v>284</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285</v>
      </c>
      <c r="C23" s="643"/>
      <c r="D23" s="643"/>
      <c r="E23" s="643"/>
      <c r="F23" s="643"/>
      <c r="G23" s="643"/>
      <c r="H23" s="643"/>
      <c r="I23" s="643"/>
      <c r="J23" s="643"/>
      <c r="K23" s="643"/>
      <c r="L23" s="643"/>
      <c r="M23" s="643"/>
      <c r="N23" s="643"/>
      <c r="O23" s="643"/>
      <c r="P23" s="643"/>
      <c r="Q23" s="644"/>
      <c r="R23" s="645">
        <v>11547243</v>
      </c>
      <c r="S23" s="646"/>
      <c r="T23" s="646"/>
      <c r="U23" s="646"/>
      <c r="V23" s="646"/>
      <c r="W23" s="646"/>
      <c r="X23" s="646"/>
      <c r="Y23" s="647"/>
      <c r="Z23" s="648">
        <v>19.899999999999999</v>
      </c>
      <c r="AA23" s="648"/>
      <c r="AB23" s="648"/>
      <c r="AC23" s="648"/>
      <c r="AD23" s="649">
        <v>11547243</v>
      </c>
      <c r="AE23" s="649"/>
      <c r="AF23" s="649"/>
      <c r="AG23" s="649"/>
      <c r="AH23" s="649"/>
      <c r="AI23" s="649"/>
      <c r="AJ23" s="649"/>
      <c r="AK23" s="649"/>
      <c r="AL23" s="650">
        <v>45.4</v>
      </c>
      <c r="AM23" s="651"/>
      <c r="AN23" s="651"/>
      <c r="AO23" s="652"/>
      <c r="AP23" s="664" t="s">
        <v>286</v>
      </c>
      <c r="AQ23" s="665"/>
      <c r="AR23" s="665"/>
      <c r="AS23" s="665"/>
      <c r="AT23" s="665"/>
      <c r="AU23" s="665"/>
      <c r="AV23" s="665"/>
      <c r="AW23" s="665"/>
      <c r="AX23" s="665"/>
      <c r="AY23" s="665"/>
      <c r="AZ23" s="665"/>
      <c r="BA23" s="665"/>
      <c r="BB23" s="665"/>
      <c r="BC23" s="665"/>
      <c r="BD23" s="665"/>
      <c r="BE23" s="665"/>
      <c r="BF23" s="666"/>
      <c r="BG23" s="645">
        <v>441151</v>
      </c>
      <c r="BH23" s="646"/>
      <c r="BI23" s="646"/>
      <c r="BJ23" s="646"/>
      <c r="BK23" s="646"/>
      <c r="BL23" s="646"/>
      <c r="BM23" s="646"/>
      <c r="BN23" s="647"/>
      <c r="BO23" s="648">
        <v>4</v>
      </c>
      <c r="BP23" s="648"/>
      <c r="BQ23" s="648"/>
      <c r="BR23" s="648"/>
      <c r="BS23" s="654" t="s">
        <v>241</v>
      </c>
      <c r="BT23" s="646"/>
      <c r="BU23" s="646"/>
      <c r="BV23" s="646"/>
      <c r="BW23" s="646"/>
      <c r="BX23" s="646"/>
      <c r="BY23" s="646"/>
      <c r="BZ23" s="646"/>
      <c r="CA23" s="646"/>
      <c r="CB23" s="655"/>
      <c r="CD23" s="627" t="s">
        <v>224</v>
      </c>
      <c r="CE23" s="628"/>
      <c r="CF23" s="628"/>
      <c r="CG23" s="628"/>
      <c r="CH23" s="628"/>
      <c r="CI23" s="628"/>
      <c r="CJ23" s="628"/>
      <c r="CK23" s="628"/>
      <c r="CL23" s="628"/>
      <c r="CM23" s="628"/>
      <c r="CN23" s="628"/>
      <c r="CO23" s="628"/>
      <c r="CP23" s="628"/>
      <c r="CQ23" s="629"/>
      <c r="CR23" s="627" t="s">
        <v>287</v>
      </c>
      <c r="CS23" s="628"/>
      <c r="CT23" s="628"/>
      <c r="CU23" s="628"/>
      <c r="CV23" s="628"/>
      <c r="CW23" s="628"/>
      <c r="CX23" s="628"/>
      <c r="CY23" s="629"/>
      <c r="CZ23" s="627" t="s">
        <v>288</v>
      </c>
      <c r="DA23" s="628"/>
      <c r="DB23" s="628"/>
      <c r="DC23" s="629"/>
      <c r="DD23" s="627" t="s">
        <v>289</v>
      </c>
      <c r="DE23" s="628"/>
      <c r="DF23" s="628"/>
      <c r="DG23" s="628"/>
      <c r="DH23" s="628"/>
      <c r="DI23" s="628"/>
      <c r="DJ23" s="628"/>
      <c r="DK23" s="629"/>
      <c r="DL23" s="676" t="s">
        <v>290</v>
      </c>
      <c r="DM23" s="677"/>
      <c r="DN23" s="677"/>
      <c r="DO23" s="677"/>
      <c r="DP23" s="677"/>
      <c r="DQ23" s="677"/>
      <c r="DR23" s="677"/>
      <c r="DS23" s="677"/>
      <c r="DT23" s="677"/>
      <c r="DU23" s="677"/>
      <c r="DV23" s="678"/>
      <c r="DW23" s="627" t="s">
        <v>291</v>
      </c>
      <c r="DX23" s="628"/>
      <c r="DY23" s="628"/>
      <c r="DZ23" s="628"/>
      <c r="EA23" s="628"/>
      <c r="EB23" s="628"/>
      <c r="EC23" s="629"/>
    </row>
    <row r="24" spans="2:133" ht="11.25" customHeight="1" x14ac:dyDescent="0.15">
      <c r="B24" s="642" t="s">
        <v>292</v>
      </c>
      <c r="C24" s="643"/>
      <c r="D24" s="643"/>
      <c r="E24" s="643"/>
      <c r="F24" s="643"/>
      <c r="G24" s="643"/>
      <c r="H24" s="643"/>
      <c r="I24" s="643"/>
      <c r="J24" s="643"/>
      <c r="K24" s="643"/>
      <c r="L24" s="643"/>
      <c r="M24" s="643"/>
      <c r="N24" s="643"/>
      <c r="O24" s="643"/>
      <c r="P24" s="643"/>
      <c r="Q24" s="644"/>
      <c r="R24" s="645">
        <v>1272483</v>
      </c>
      <c r="S24" s="646"/>
      <c r="T24" s="646"/>
      <c r="U24" s="646"/>
      <c r="V24" s="646"/>
      <c r="W24" s="646"/>
      <c r="X24" s="646"/>
      <c r="Y24" s="647"/>
      <c r="Z24" s="648">
        <v>2.2000000000000002</v>
      </c>
      <c r="AA24" s="648"/>
      <c r="AB24" s="648"/>
      <c r="AC24" s="648"/>
      <c r="AD24" s="649" t="s">
        <v>241</v>
      </c>
      <c r="AE24" s="649"/>
      <c r="AF24" s="649"/>
      <c r="AG24" s="649"/>
      <c r="AH24" s="649"/>
      <c r="AI24" s="649"/>
      <c r="AJ24" s="649"/>
      <c r="AK24" s="649"/>
      <c r="AL24" s="650" t="s">
        <v>177</v>
      </c>
      <c r="AM24" s="651"/>
      <c r="AN24" s="651"/>
      <c r="AO24" s="652"/>
      <c r="AP24" s="664" t="s">
        <v>293</v>
      </c>
      <c r="AQ24" s="665"/>
      <c r="AR24" s="665"/>
      <c r="AS24" s="665"/>
      <c r="AT24" s="665"/>
      <c r="AU24" s="665"/>
      <c r="AV24" s="665"/>
      <c r="AW24" s="665"/>
      <c r="AX24" s="665"/>
      <c r="AY24" s="665"/>
      <c r="AZ24" s="665"/>
      <c r="BA24" s="665"/>
      <c r="BB24" s="665"/>
      <c r="BC24" s="665"/>
      <c r="BD24" s="665"/>
      <c r="BE24" s="665"/>
      <c r="BF24" s="666"/>
      <c r="BG24" s="645" t="s">
        <v>177</v>
      </c>
      <c r="BH24" s="646"/>
      <c r="BI24" s="646"/>
      <c r="BJ24" s="646"/>
      <c r="BK24" s="646"/>
      <c r="BL24" s="646"/>
      <c r="BM24" s="646"/>
      <c r="BN24" s="647"/>
      <c r="BO24" s="648" t="s">
        <v>177</v>
      </c>
      <c r="BP24" s="648"/>
      <c r="BQ24" s="648"/>
      <c r="BR24" s="648"/>
      <c r="BS24" s="654" t="s">
        <v>177</v>
      </c>
      <c r="BT24" s="646"/>
      <c r="BU24" s="646"/>
      <c r="BV24" s="646"/>
      <c r="BW24" s="646"/>
      <c r="BX24" s="646"/>
      <c r="BY24" s="646"/>
      <c r="BZ24" s="646"/>
      <c r="CA24" s="646"/>
      <c r="CB24" s="655"/>
      <c r="CD24" s="656" t="s">
        <v>294</v>
      </c>
      <c r="CE24" s="657"/>
      <c r="CF24" s="657"/>
      <c r="CG24" s="657"/>
      <c r="CH24" s="657"/>
      <c r="CI24" s="657"/>
      <c r="CJ24" s="657"/>
      <c r="CK24" s="657"/>
      <c r="CL24" s="657"/>
      <c r="CM24" s="657"/>
      <c r="CN24" s="657"/>
      <c r="CO24" s="657"/>
      <c r="CP24" s="657"/>
      <c r="CQ24" s="658"/>
      <c r="CR24" s="634">
        <v>24643553</v>
      </c>
      <c r="CS24" s="635"/>
      <c r="CT24" s="635"/>
      <c r="CU24" s="635"/>
      <c r="CV24" s="635"/>
      <c r="CW24" s="635"/>
      <c r="CX24" s="635"/>
      <c r="CY24" s="636"/>
      <c r="CZ24" s="639">
        <v>44.5</v>
      </c>
      <c r="DA24" s="640"/>
      <c r="DB24" s="640"/>
      <c r="DC24" s="659"/>
      <c r="DD24" s="684">
        <v>13863093</v>
      </c>
      <c r="DE24" s="635"/>
      <c r="DF24" s="635"/>
      <c r="DG24" s="635"/>
      <c r="DH24" s="635"/>
      <c r="DI24" s="635"/>
      <c r="DJ24" s="635"/>
      <c r="DK24" s="636"/>
      <c r="DL24" s="684">
        <v>13823104</v>
      </c>
      <c r="DM24" s="635"/>
      <c r="DN24" s="635"/>
      <c r="DO24" s="635"/>
      <c r="DP24" s="635"/>
      <c r="DQ24" s="635"/>
      <c r="DR24" s="635"/>
      <c r="DS24" s="635"/>
      <c r="DT24" s="635"/>
      <c r="DU24" s="635"/>
      <c r="DV24" s="636"/>
      <c r="DW24" s="639">
        <v>52.2</v>
      </c>
      <c r="DX24" s="640"/>
      <c r="DY24" s="640"/>
      <c r="DZ24" s="640"/>
      <c r="EA24" s="640"/>
      <c r="EB24" s="640"/>
      <c r="EC24" s="641"/>
    </row>
    <row r="25" spans="2:133" ht="11.25" customHeight="1" x14ac:dyDescent="0.15">
      <c r="B25" s="642" t="s">
        <v>295</v>
      </c>
      <c r="C25" s="643"/>
      <c r="D25" s="643"/>
      <c r="E25" s="643"/>
      <c r="F25" s="643"/>
      <c r="G25" s="643"/>
      <c r="H25" s="643"/>
      <c r="I25" s="643"/>
      <c r="J25" s="643"/>
      <c r="K25" s="643"/>
      <c r="L25" s="643"/>
      <c r="M25" s="643"/>
      <c r="N25" s="643"/>
      <c r="O25" s="643"/>
      <c r="P25" s="643"/>
      <c r="Q25" s="644"/>
      <c r="R25" s="645" t="s">
        <v>177</v>
      </c>
      <c r="S25" s="646"/>
      <c r="T25" s="646"/>
      <c r="U25" s="646"/>
      <c r="V25" s="646"/>
      <c r="W25" s="646"/>
      <c r="X25" s="646"/>
      <c r="Y25" s="647"/>
      <c r="Z25" s="648" t="s">
        <v>241</v>
      </c>
      <c r="AA25" s="648"/>
      <c r="AB25" s="648"/>
      <c r="AC25" s="648"/>
      <c r="AD25" s="649" t="s">
        <v>177</v>
      </c>
      <c r="AE25" s="649"/>
      <c r="AF25" s="649"/>
      <c r="AG25" s="649"/>
      <c r="AH25" s="649"/>
      <c r="AI25" s="649"/>
      <c r="AJ25" s="649"/>
      <c r="AK25" s="649"/>
      <c r="AL25" s="650" t="s">
        <v>241</v>
      </c>
      <c r="AM25" s="651"/>
      <c r="AN25" s="651"/>
      <c r="AO25" s="652"/>
      <c r="AP25" s="664" t="s">
        <v>296</v>
      </c>
      <c r="AQ25" s="665"/>
      <c r="AR25" s="665"/>
      <c r="AS25" s="665"/>
      <c r="AT25" s="665"/>
      <c r="AU25" s="665"/>
      <c r="AV25" s="665"/>
      <c r="AW25" s="665"/>
      <c r="AX25" s="665"/>
      <c r="AY25" s="665"/>
      <c r="AZ25" s="665"/>
      <c r="BA25" s="665"/>
      <c r="BB25" s="665"/>
      <c r="BC25" s="665"/>
      <c r="BD25" s="665"/>
      <c r="BE25" s="665"/>
      <c r="BF25" s="666"/>
      <c r="BG25" s="645" t="s">
        <v>177</v>
      </c>
      <c r="BH25" s="646"/>
      <c r="BI25" s="646"/>
      <c r="BJ25" s="646"/>
      <c r="BK25" s="646"/>
      <c r="BL25" s="646"/>
      <c r="BM25" s="646"/>
      <c r="BN25" s="647"/>
      <c r="BO25" s="648" t="s">
        <v>177</v>
      </c>
      <c r="BP25" s="648"/>
      <c r="BQ25" s="648"/>
      <c r="BR25" s="648"/>
      <c r="BS25" s="654" t="s">
        <v>177</v>
      </c>
      <c r="BT25" s="646"/>
      <c r="BU25" s="646"/>
      <c r="BV25" s="646"/>
      <c r="BW25" s="646"/>
      <c r="BX25" s="646"/>
      <c r="BY25" s="646"/>
      <c r="BZ25" s="646"/>
      <c r="CA25" s="646"/>
      <c r="CB25" s="655"/>
      <c r="CD25" s="660" t="s">
        <v>297</v>
      </c>
      <c r="CE25" s="661"/>
      <c r="CF25" s="661"/>
      <c r="CG25" s="661"/>
      <c r="CH25" s="661"/>
      <c r="CI25" s="661"/>
      <c r="CJ25" s="661"/>
      <c r="CK25" s="661"/>
      <c r="CL25" s="661"/>
      <c r="CM25" s="661"/>
      <c r="CN25" s="661"/>
      <c r="CO25" s="661"/>
      <c r="CP25" s="661"/>
      <c r="CQ25" s="662"/>
      <c r="CR25" s="645">
        <v>6092791</v>
      </c>
      <c r="CS25" s="681"/>
      <c r="CT25" s="681"/>
      <c r="CU25" s="681"/>
      <c r="CV25" s="681"/>
      <c r="CW25" s="681"/>
      <c r="CX25" s="681"/>
      <c r="CY25" s="682"/>
      <c r="CZ25" s="650">
        <v>11</v>
      </c>
      <c r="DA25" s="679"/>
      <c r="DB25" s="679"/>
      <c r="DC25" s="683"/>
      <c r="DD25" s="654">
        <v>5726441</v>
      </c>
      <c r="DE25" s="681"/>
      <c r="DF25" s="681"/>
      <c r="DG25" s="681"/>
      <c r="DH25" s="681"/>
      <c r="DI25" s="681"/>
      <c r="DJ25" s="681"/>
      <c r="DK25" s="682"/>
      <c r="DL25" s="654">
        <v>5704824</v>
      </c>
      <c r="DM25" s="681"/>
      <c r="DN25" s="681"/>
      <c r="DO25" s="681"/>
      <c r="DP25" s="681"/>
      <c r="DQ25" s="681"/>
      <c r="DR25" s="681"/>
      <c r="DS25" s="681"/>
      <c r="DT25" s="681"/>
      <c r="DU25" s="681"/>
      <c r="DV25" s="682"/>
      <c r="DW25" s="650">
        <v>21.5</v>
      </c>
      <c r="DX25" s="679"/>
      <c r="DY25" s="679"/>
      <c r="DZ25" s="679"/>
      <c r="EA25" s="679"/>
      <c r="EB25" s="679"/>
      <c r="EC25" s="680"/>
    </row>
    <row r="26" spans="2:133" ht="11.25" customHeight="1" x14ac:dyDescent="0.15">
      <c r="B26" s="642" t="s">
        <v>298</v>
      </c>
      <c r="C26" s="643"/>
      <c r="D26" s="643"/>
      <c r="E26" s="643"/>
      <c r="F26" s="643"/>
      <c r="G26" s="643"/>
      <c r="H26" s="643"/>
      <c r="I26" s="643"/>
      <c r="J26" s="643"/>
      <c r="K26" s="643"/>
      <c r="L26" s="643"/>
      <c r="M26" s="643"/>
      <c r="N26" s="643"/>
      <c r="O26" s="643"/>
      <c r="P26" s="643"/>
      <c r="Q26" s="644"/>
      <c r="R26" s="645">
        <v>26497104</v>
      </c>
      <c r="S26" s="646"/>
      <c r="T26" s="646"/>
      <c r="U26" s="646"/>
      <c r="V26" s="646"/>
      <c r="W26" s="646"/>
      <c r="X26" s="646"/>
      <c r="Y26" s="647"/>
      <c r="Z26" s="648">
        <v>45.6</v>
      </c>
      <c r="AA26" s="648"/>
      <c r="AB26" s="648"/>
      <c r="AC26" s="648"/>
      <c r="AD26" s="649">
        <v>24783307</v>
      </c>
      <c r="AE26" s="649"/>
      <c r="AF26" s="649"/>
      <c r="AG26" s="649"/>
      <c r="AH26" s="649"/>
      <c r="AI26" s="649"/>
      <c r="AJ26" s="649"/>
      <c r="AK26" s="649"/>
      <c r="AL26" s="650">
        <v>97.5</v>
      </c>
      <c r="AM26" s="651"/>
      <c r="AN26" s="651"/>
      <c r="AO26" s="652"/>
      <c r="AP26" s="664" t="s">
        <v>299</v>
      </c>
      <c r="AQ26" s="685"/>
      <c r="AR26" s="685"/>
      <c r="AS26" s="685"/>
      <c r="AT26" s="685"/>
      <c r="AU26" s="685"/>
      <c r="AV26" s="685"/>
      <c r="AW26" s="685"/>
      <c r="AX26" s="685"/>
      <c r="AY26" s="685"/>
      <c r="AZ26" s="685"/>
      <c r="BA26" s="685"/>
      <c r="BB26" s="685"/>
      <c r="BC26" s="685"/>
      <c r="BD26" s="685"/>
      <c r="BE26" s="685"/>
      <c r="BF26" s="666"/>
      <c r="BG26" s="645" t="s">
        <v>177</v>
      </c>
      <c r="BH26" s="646"/>
      <c r="BI26" s="646"/>
      <c r="BJ26" s="646"/>
      <c r="BK26" s="646"/>
      <c r="BL26" s="646"/>
      <c r="BM26" s="646"/>
      <c r="BN26" s="647"/>
      <c r="BO26" s="648" t="s">
        <v>177</v>
      </c>
      <c r="BP26" s="648"/>
      <c r="BQ26" s="648"/>
      <c r="BR26" s="648"/>
      <c r="BS26" s="654" t="s">
        <v>177</v>
      </c>
      <c r="BT26" s="646"/>
      <c r="BU26" s="646"/>
      <c r="BV26" s="646"/>
      <c r="BW26" s="646"/>
      <c r="BX26" s="646"/>
      <c r="BY26" s="646"/>
      <c r="BZ26" s="646"/>
      <c r="CA26" s="646"/>
      <c r="CB26" s="655"/>
      <c r="CD26" s="660" t="s">
        <v>300</v>
      </c>
      <c r="CE26" s="661"/>
      <c r="CF26" s="661"/>
      <c r="CG26" s="661"/>
      <c r="CH26" s="661"/>
      <c r="CI26" s="661"/>
      <c r="CJ26" s="661"/>
      <c r="CK26" s="661"/>
      <c r="CL26" s="661"/>
      <c r="CM26" s="661"/>
      <c r="CN26" s="661"/>
      <c r="CO26" s="661"/>
      <c r="CP26" s="661"/>
      <c r="CQ26" s="662"/>
      <c r="CR26" s="645">
        <v>4091703</v>
      </c>
      <c r="CS26" s="646"/>
      <c r="CT26" s="646"/>
      <c r="CU26" s="646"/>
      <c r="CV26" s="646"/>
      <c r="CW26" s="646"/>
      <c r="CX26" s="646"/>
      <c r="CY26" s="647"/>
      <c r="CZ26" s="650">
        <v>7.4</v>
      </c>
      <c r="DA26" s="679"/>
      <c r="DB26" s="679"/>
      <c r="DC26" s="683"/>
      <c r="DD26" s="654">
        <v>3804622</v>
      </c>
      <c r="DE26" s="646"/>
      <c r="DF26" s="646"/>
      <c r="DG26" s="646"/>
      <c r="DH26" s="646"/>
      <c r="DI26" s="646"/>
      <c r="DJ26" s="646"/>
      <c r="DK26" s="647"/>
      <c r="DL26" s="654" t="s">
        <v>177</v>
      </c>
      <c r="DM26" s="646"/>
      <c r="DN26" s="646"/>
      <c r="DO26" s="646"/>
      <c r="DP26" s="646"/>
      <c r="DQ26" s="646"/>
      <c r="DR26" s="646"/>
      <c r="DS26" s="646"/>
      <c r="DT26" s="646"/>
      <c r="DU26" s="646"/>
      <c r="DV26" s="647"/>
      <c r="DW26" s="650" t="s">
        <v>241</v>
      </c>
      <c r="DX26" s="679"/>
      <c r="DY26" s="679"/>
      <c r="DZ26" s="679"/>
      <c r="EA26" s="679"/>
      <c r="EB26" s="679"/>
      <c r="EC26" s="680"/>
    </row>
    <row r="27" spans="2:133" ht="11.25" customHeight="1" x14ac:dyDescent="0.15">
      <c r="B27" s="642" t="s">
        <v>301</v>
      </c>
      <c r="C27" s="643"/>
      <c r="D27" s="643"/>
      <c r="E27" s="643"/>
      <c r="F27" s="643"/>
      <c r="G27" s="643"/>
      <c r="H27" s="643"/>
      <c r="I27" s="643"/>
      <c r="J27" s="643"/>
      <c r="K27" s="643"/>
      <c r="L27" s="643"/>
      <c r="M27" s="643"/>
      <c r="N27" s="643"/>
      <c r="O27" s="643"/>
      <c r="P27" s="643"/>
      <c r="Q27" s="644"/>
      <c r="R27" s="645">
        <v>13970</v>
      </c>
      <c r="S27" s="646"/>
      <c r="T27" s="646"/>
      <c r="U27" s="646"/>
      <c r="V27" s="646"/>
      <c r="W27" s="646"/>
      <c r="X27" s="646"/>
      <c r="Y27" s="647"/>
      <c r="Z27" s="648">
        <v>0</v>
      </c>
      <c r="AA27" s="648"/>
      <c r="AB27" s="648"/>
      <c r="AC27" s="648"/>
      <c r="AD27" s="649">
        <v>13970</v>
      </c>
      <c r="AE27" s="649"/>
      <c r="AF27" s="649"/>
      <c r="AG27" s="649"/>
      <c r="AH27" s="649"/>
      <c r="AI27" s="649"/>
      <c r="AJ27" s="649"/>
      <c r="AK27" s="649"/>
      <c r="AL27" s="650">
        <v>0.1</v>
      </c>
      <c r="AM27" s="651"/>
      <c r="AN27" s="651"/>
      <c r="AO27" s="652"/>
      <c r="AP27" s="642" t="s">
        <v>302</v>
      </c>
      <c r="AQ27" s="643"/>
      <c r="AR27" s="643"/>
      <c r="AS27" s="643"/>
      <c r="AT27" s="643"/>
      <c r="AU27" s="643"/>
      <c r="AV27" s="643"/>
      <c r="AW27" s="643"/>
      <c r="AX27" s="643"/>
      <c r="AY27" s="643"/>
      <c r="AZ27" s="643"/>
      <c r="BA27" s="643"/>
      <c r="BB27" s="643"/>
      <c r="BC27" s="643"/>
      <c r="BD27" s="643"/>
      <c r="BE27" s="643"/>
      <c r="BF27" s="644"/>
      <c r="BG27" s="645">
        <v>11064989</v>
      </c>
      <c r="BH27" s="646"/>
      <c r="BI27" s="646"/>
      <c r="BJ27" s="646"/>
      <c r="BK27" s="646"/>
      <c r="BL27" s="646"/>
      <c r="BM27" s="646"/>
      <c r="BN27" s="647"/>
      <c r="BO27" s="648">
        <v>100</v>
      </c>
      <c r="BP27" s="648"/>
      <c r="BQ27" s="648"/>
      <c r="BR27" s="648"/>
      <c r="BS27" s="654">
        <v>94404</v>
      </c>
      <c r="BT27" s="646"/>
      <c r="BU27" s="646"/>
      <c r="BV27" s="646"/>
      <c r="BW27" s="646"/>
      <c r="BX27" s="646"/>
      <c r="BY27" s="646"/>
      <c r="BZ27" s="646"/>
      <c r="CA27" s="646"/>
      <c r="CB27" s="655"/>
      <c r="CD27" s="660" t="s">
        <v>303</v>
      </c>
      <c r="CE27" s="661"/>
      <c r="CF27" s="661"/>
      <c r="CG27" s="661"/>
      <c r="CH27" s="661"/>
      <c r="CI27" s="661"/>
      <c r="CJ27" s="661"/>
      <c r="CK27" s="661"/>
      <c r="CL27" s="661"/>
      <c r="CM27" s="661"/>
      <c r="CN27" s="661"/>
      <c r="CO27" s="661"/>
      <c r="CP27" s="661"/>
      <c r="CQ27" s="662"/>
      <c r="CR27" s="645">
        <v>14341508</v>
      </c>
      <c r="CS27" s="681"/>
      <c r="CT27" s="681"/>
      <c r="CU27" s="681"/>
      <c r="CV27" s="681"/>
      <c r="CW27" s="681"/>
      <c r="CX27" s="681"/>
      <c r="CY27" s="682"/>
      <c r="CZ27" s="650">
        <v>25.9</v>
      </c>
      <c r="DA27" s="679"/>
      <c r="DB27" s="679"/>
      <c r="DC27" s="683"/>
      <c r="DD27" s="654">
        <v>4175992</v>
      </c>
      <c r="DE27" s="681"/>
      <c r="DF27" s="681"/>
      <c r="DG27" s="681"/>
      <c r="DH27" s="681"/>
      <c r="DI27" s="681"/>
      <c r="DJ27" s="681"/>
      <c r="DK27" s="682"/>
      <c r="DL27" s="654">
        <v>4157620</v>
      </c>
      <c r="DM27" s="681"/>
      <c r="DN27" s="681"/>
      <c r="DO27" s="681"/>
      <c r="DP27" s="681"/>
      <c r="DQ27" s="681"/>
      <c r="DR27" s="681"/>
      <c r="DS27" s="681"/>
      <c r="DT27" s="681"/>
      <c r="DU27" s="681"/>
      <c r="DV27" s="682"/>
      <c r="DW27" s="650">
        <v>15.7</v>
      </c>
      <c r="DX27" s="679"/>
      <c r="DY27" s="679"/>
      <c r="DZ27" s="679"/>
      <c r="EA27" s="679"/>
      <c r="EB27" s="679"/>
      <c r="EC27" s="680"/>
    </row>
    <row r="28" spans="2:133" ht="11.25" customHeight="1" x14ac:dyDescent="0.15">
      <c r="B28" s="642" t="s">
        <v>304</v>
      </c>
      <c r="C28" s="643"/>
      <c r="D28" s="643"/>
      <c r="E28" s="643"/>
      <c r="F28" s="643"/>
      <c r="G28" s="643"/>
      <c r="H28" s="643"/>
      <c r="I28" s="643"/>
      <c r="J28" s="643"/>
      <c r="K28" s="643"/>
      <c r="L28" s="643"/>
      <c r="M28" s="643"/>
      <c r="N28" s="643"/>
      <c r="O28" s="643"/>
      <c r="P28" s="643"/>
      <c r="Q28" s="644"/>
      <c r="R28" s="645">
        <v>324010</v>
      </c>
      <c r="S28" s="646"/>
      <c r="T28" s="646"/>
      <c r="U28" s="646"/>
      <c r="V28" s="646"/>
      <c r="W28" s="646"/>
      <c r="X28" s="646"/>
      <c r="Y28" s="647"/>
      <c r="Z28" s="648">
        <v>0.6</v>
      </c>
      <c r="AA28" s="648"/>
      <c r="AB28" s="648"/>
      <c r="AC28" s="648"/>
      <c r="AD28" s="649" t="s">
        <v>177</v>
      </c>
      <c r="AE28" s="649"/>
      <c r="AF28" s="649"/>
      <c r="AG28" s="649"/>
      <c r="AH28" s="649"/>
      <c r="AI28" s="649"/>
      <c r="AJ28" s="649"/>
      <c r="AK28" s="649"/>
      <c r="AL28" s="650" t="s">
        <v>177</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305</v>
      </c>
      <c r="CE28" s="661"/>
      <c r="CF28" s="661"/>
      <c r="CG28" s="661"/>
      <c r="CH28" s="661"/>
      <c r="CI28" s="661"/>
      <c r="CJ28" s="661"/>
      <c r="CK28" s="661"/>
      <c r="CL28" s="661"/>
      <c r="CM28" s="661"/>
      <c r="CN28" s="661"/>
      <c r="CO28" s="661"/>
      <c r="CP28" s="661"/>
      <c r="CQ28" s="662"/>
      <c r="CR28" s="645">
        <v>4209254</v>
      </c>
      <c r="CS28" s="646"/>
      <c r="CT28" s="646"/>
      <c r="CU28" s="646"/>
      <c r="CV28" s="646"/>
      <c r="CW28" s="646"/>
      <c r="CX28" s="646"/>
      <c r="CY28" s="647"/>
      <c r="CZ28" s="650">
        <v>7.6</v>
      </c>
      <c r="DA28" s="679"/>
      <c r="DB28" s="679"/>
      <c r="DC28" s="683"/>
      <c r="DD28" s="654">
        <v>3960660</v>
      </c>
      <c r="DE28" s="646"/>
      <c r="DF28" s="646"/>
      <c r="DG28" s="646"/>
      <c r="DH28" s="646"/>
      <c r="DI28" s="646"/>
      <c r="DJ28" s="646"/>
      <c r="DK28" s="647"/>
      <c r="DL28" s="654">
        <v>3960660</v>
      </c>
      <c r="DM28" s="646"/>
      <c r="DN28" s="646"/>
      <c r="DO28" s="646"/>
      <c r="DP28" s="646"/>
      <c r="DQ28" s="646"/>
      <c r="DR28" s="646"/>
      <c r="DS28" s="646"/>
      <c r="DT28" s="646"/>
      <c r="DU28" s="646"/>
      <c r="DV28" s="647"/>
      <c r="DW28" s="650">
        <v>15</v>
      </c>
      <c r="DX28" s="679"/>
      <c r="DY28" s="679"/>
      <c r="DZ28" s="679"/>
      <c r="EA28" s="679"/>
      <c r="EB28" s="679"/>
      <c r="EC28" s="680"/>
    </row>
    <row r="29" spans="2:133" ht="11.25" customHeight="1" x14ac:dyDescent="0.15">
      <c r="B29" s="642" t="s">
        <v>306</v>
      </c>
      <c r="C29" s="643"/>
      <c r="D29" s="643"/>
      <c r="E29" s="643"/>
      <c r="F29" s="643"/>
      <c r="G29" s="643"/>
      <c r="H29" s="643"/>
      <c r="I29" s="643"/>
      <c r="J29" s="643"/>
      <c r="K29" s="643"/>
      <c r="L29" s="643"/>
      <c r="M29" s="643"/>
      <c r="N29" s="643"/>
      <c r="O29" s="643"/>
      <c r="P29" s="643"/>
      <c r="Q29" s="644"/>
      <c r="R29" s="645">
        <v>533437</v>
      </c>
      <c r="S29" s="646"/>
      <c r="T29" s="646"/>
      <c r="U29" s="646"/>
      <c r="V29" s="646"/>
      <c r="W29" s="646"/>
      <c r="X29" s="646"/>
      <c r="Y29" s="647"/>
      <c r="Z29" s="648">
        <v>0.9</v>
      </c>
      <c r="AA29" s="648"/>
      <c r="AB29" s="648"/>
      <c r="AC29" s="648"/>
      <c r="AD29" s="649">
        <v>34171</v>
      </c>
      <c r="AE29" s="649"/>
      <c r="AF29" s="649"/>
      <c r="AG29" s="649"/>
      <c r="AH29" s="649"/>
      <c r="AI29" s="649"/>
      <c r="AJ29" s="649"/>
      <c r="AK29" s="649"/>
      <c r="AL29" s="650">
        <v>0.1</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9" t="s">
        <v>307</v>
      </c>
      <c r="CE29" s="690"/>
      <c r="CF29" s="660" t="s">
        <v>69</v>
      </c>
      <c r="CG29" s="661"/>
      <c r="CH29" s="661"/>
      <c r="CI29" s="661"/>
      <c r="CJ29" s="661"/>
      <c r="CK29" s="661"/>
      <c r="CL29" s="661"/>
      <c r="CM29" s="661"/>
      <c r="CN29" s="661"/>
      <c r="CO29" s="661"/>
      <c r="CP29" s="661"/>
      <c r="CQ29" s="662"/>
      <c r="CR29" s="645">
        <v>4209254</v>
      </c>
      <c r="CS29" s="681"/>
      <c r="CT29" s="681"/>
      <c r="CU29" s="681"/>
      <c r="CV29" s="681"/>
      <c r="CW29" s="681"/>
      <c r="CX29" s="681"/>
      <c r="CY29" s="682"/>
      <c r="CZ29" s="650">
        <v>7.6</v>
      </c>
      <c r="DA29" s="679"/>
      <c r="DB29" s="679"/>
      <c r="DC29" s="683"/>
      <c r="DD29" s="654">
        <v>3960660</v>
      </c>
      <c r="DE29" s="681"/>
      <c r="DF29" s="681"/>
      <c r="DG29" s="681"/>
      <c r="DH29" s="681"/>
      <c r="DI29" s="681"/>
      <c r="DJ29" s="681"/>
      <c r="DK29" s="682"/>
      <c r="DL29" s="654">
        <v>3960660</v>
      </c>
      <c r="DM29" s="681"/>
      <c r="DN29" s="681"/>
      <c r="DO29" s="681"/>
      <c r="DP29" s="681"/>
      <c r="DQ29" s="681"/>
      <c r="DR29" s="681"/>
      <c r="DS29" s="681"/>
      <c r="DT29" s="681"/>
      <c r="DU29" s="681"/>
      <c r="DV29" s="682"/>
      <c r="DW29" s="650">
        <v>15</v>
      </c>
      <c r="DX29" s="679"/>
      <c r="DY29" s="679"/>
      <c r="DZ29" s="679"/>
      <c r="EA29" s="679"/>
      <c r="EB29" s="679"/>
      <c r="EC29" s="680"/>
    </row>
    <row r="30" spans="2:133" ht="11.25" customHeight="1" x14ac:dyDescent="0.15">
      <c r="B30" s="642" t="s">
        <v>308</v>
      </c>
      <c r="C30" s="643"/>
      <c r="D30" s="643"/>
      <c r="E30" s="643"/>
      <c r="F30" s="643"/>
      <c r="G30" s="643"/>
      <c r="H30" s="643"/>
      <c r="I30" s="643"/>
      <c r="J30" s="643"/>
      <c r="K30" s="643"/>
      <c r="L30" s="643"/>
      <c r="M30" s="643"/>
      <c r="N30" s="643"/>
      <c r="O30" s="643"/>
      <c r="P30" s="643"/>
      <c r="Q30" s="644"/>
      <c r="R30" s="645">
        <v>253393</v>
      </c>
      <c r="S30" s="646"/>
      <c r="T30" s="646"/>
      <c r="U30" s="646"/>
      <c r="V30" s="646"/>
      <c r="W30" s="646"/>
      <c r="X30" s="646"/>
      <c r="Y30" s="647"/>
      <c r="Z30" s="648">
        <v>0.4</v>
      </c>
      <c r="AA30" s="648"/>
      <c r="AB30" s="648"/>
      <c r="AC30" s="648"/>
      <c r="AD30" s="649" t="s">
        <v>245</v>
      </c>
      <c r="AE30" s="649"/>
      <c r="AF30" s="649"/>
      <c r="AG30" s="649"/>
      <c r="AH30" s="649"/>
      <c r="AI30" s="649"/>
      <c r="AJ30" s="649"/>
      <c r="AK30" s="649"/>
      <c r="AL30" s="650" t="s">
        <v>241</v>
      </c>
      <c r="AM30" s="651"/>
      <c r="AN30" s="651"/>
      <c r="AO30" s="652"/>
      <c r="AP30" s="624" t="s">
        <v>224</v>
      </c>
      <c r="AQ30" s="625"/>
      <c r="AR30" s="625"/>
      <c r="AS30" s="625"/>
      <c r="AT30" s="625"/>
      <c r="AU30" s="625"/>
      <c r="AV30" s="625"/>
      <c r="AW30" s="625"/>
      <c r="AX30" s="625"/>
      <c r="AY30" s="625"/>
      <c r="AZ30" s="625"/>
      <c r="BA30" s="625"/>
      <c r="BB30" s="625"/>
      <c r="BC30" s="625"/>
      <c r="BD30" s="625"/>
      <c r="BE30" s="625"/>
      <c r="BF30" s="626"/>
      <c r="BG30" s="624" t="s">
        <v>309</v>
      </c>
      <c r="BH30" s="698"/>
      <c r="BI30" s="698"/>
      <c r="BJ30" s="698"/>
      <c r="BK30" s="698"/>
      <c r="BL30" s="698"/>
      <c r="BM30" s="698"/>
      <c r="BN30" s="698"/>
      <c r="BO30" s="698"/>
      <c r="BP30" s="698"/>
      <c r="BQ30" s="699"/>
      <c r="BR30" s="624" t="s">
        <v>310</v>
      </c>
      <c r="BS30" s="698"/>
      <c r="BT30" s="698"/>
      <c r="BU30" s="698"/>
      <c r="BV30" s="698"/>
      <c r="BW30" s="698"/>
      <c r="BX30" s="698"/>
      <c r="BY30" s="698"/>
      <c r="BZ30" s="698"/>
      <c r="CA30" s="698"/>
      <c r="CB30" s="699"/>
      <c r="CD30" s="691"/>
      <c r="CE30" s="692"/>
      <c r="CF30" s="660" t="s">
        <v>311</v>
      </c>
      <c r="CG30" s="661"/>
      <c r="CH30" s="661"/>
      <c r="CI30" s="661"/>
      <c r="CJ30" s="661"/>
      <c r="CK30" s="661"/>
      <c r="CL30" s="661"/>
      <c r="CM30" s="661"/>
      <c r="CN30" s="661"/>
      <c r="CO30" s="661"/>
      <c r="CP30" s="661"/>
      <c r="CQ30" s="662"/>
      <c r="CR30" s="645">
        <v>3985013</v>
      </c>
      <c r="CS30" s="646"/>
      <c r="CT30" s="646"/>
      <c r="CU30" s="646"/>
      <c r="CV30" s="646"/>
      <c r="CW30" s="646"/>
      <c r="CX30" s="646"/>
      <c r="CY30" s="647"/>
      <c r="CZ30" s="650">
        <v>7.2</v>
      </c>
      <c r="DA30" s="679"/>
      <c r="DB30" s="679"/>
      <c r="DC30" s="683"/>
      <c r="DD30" s="654">
        <v>3755892</v>
      </c>
      <c r="DE30" s="646"/>
      <c r="DF30" s="646"/>
      <c r="DG30" s="646"/>
      <c r="DH30" s="646"/>
      <c r="DI30" s="646"/>
      <c r="DJ30" s="646"/>
      <c r="DK30" s="647"/>
      <c r="DL30" s="654">
        <v>3755892</v>
      </c>
      <c r="DM30" s="646"/>
      <c r="DN30" s="646"/>
      <c r="DO30" s="646"/>
      <c r="DP30" s="646"/>
      <c r="DQ30" s="646"/>
      <c r="DR30" s="646"/>
      <c r="DS30" s="646"/>
      <c r="DT30" s="646"/>
      <c r="DU30" s="646"/>
      <c r="DV30" s="647"/>
      <c r="DW30" s="650">
        <v>14.2</v>
      </c>
      <c r="DX30" s="679"/>
      <c r="DY30" s="679"/>
      <c r="DZ30" s="679"/>
      <c r="EA30" s="679"/>
      <c r="EB30" s="679"/>
      <c r="EC30" s="680"/>
    </row>
    <row r="31" spans="2:133" ht="11.25" customHeight="1" x14ac:dyDescent="0.15">
      <c r="B31" s="642" t="s">
        <v>312</v>
      </c>
      <c r="C31" s="643"/>
      <c r="D31" s="643"/>
      <c r="E31" s="643"/>
      <c r="F31" s="643"/>
      <c r="G31" s="643"/>
      <c r="H31" s="643"/>
      <c r="I31" s="643"/>
      <c r="J31" s="643"/>
      <c r="K31" s="643"/>
      <c r="L31" s="643"/>
      <c r="M31" s="643"/>
      <c r="N31" s="643"/>
      <c r="O31" s="643"/>
      <c r="P31" s="643"/>
      <c r="Q31" s="644"/>
      <c r="R31" s="645">
        <v>9175111</v>
      </c>
      <c r="S31" s="646"/>
      <c r="T31" s="646"/>
      <c r="U31" s="646"/>
      <c r="V31" s="646"/>
      <c r="W31" s="646"/>
      <c r="X31" s="646"/>
      <c r="Y31" s="647"/>
      <c r="Z31" s="648">
        <v>15.8</v>
      </c>
      <c r="AA31" s="648"/>
      <c r="AB31" s="648"/>
      <c r="AC31" s="648"/>
      <c r="AD31" s="649" t="s">
        <v>177</v>
      </c>
      <c r="AE31" s="649"/>
      <c r="AF31" s="649"/>
      <c r="AG31" s="649"/>
      <c r="AH31" s="649"/>
      <c r="AI31" s="649"/>
      <c r="AJ31" s="649"/>
      <c r="AK31" s="649"/>
      <c r="AL31" s="650" t="s">
        <v>177</v>
      </c>
      <c r="AM31" s="651"/>
      <c r="AN31" s="651"/>
      <c r="AO31" s="652"/>
      <c r="AP31" s="702" t="s">
        <v>313</v>
      </c>
      <c r="AQ31" s="703"/>
      <c r="AR31" s="703"/>
      <c r="AS31" s="703"/>
      <c r="AT31" s="708" t="s">
        <v>314</v>
      </c>
      <c r="AU31" s="231"/>
      <c r="AV31" s="231"/>
      <c r="AW31" s="231"/>
      <c r="AX31" s="631" t="s">
        <v>189</v>
      </c>
      <c r="AY31" s="632"/>
      <c r="AZ31" s="632"/>
      <c r="BA31" s="632"/>
      <c r="BB31" s="632"/>
      <c r="BC31" s="632"/>
      <c r="BD31" s="632"/>
      <c r="BE31" s="632"/>
      <c r="BF31" s="633"/>
      <c r="BG31" s="713">
        <v>99</v>
      </c>
      <c r="BH31" s="700"/>
      <c r="BI31" s="700"/>
      <c r="BJ31" s="700"/>
      <c r="BK31" s="700"/>
      <c r="BL31" s="700"/>
      <c r="BM31" s="640">
        <v>96.2</v>
      </c>
      <c r="BN31" s="700"/>
      <c r="BO31" s="700"/>
      <c r="BP31" s="700"/>
      <c r="BQ31" s="701"/>
      <c r="BR31" s="713">
        <v>98.9</v>
      </c>
      <c r="BS31" s="700"/>
      <c r="BT31" s="700"/>
      <c r="BU31" s="700"/>
      <c r="BV31" s="700"/>
      <c r="BW31" s="700"/>
      <c r="BX31" s="640">
        <v>95.8</v>
      </c>
      <c r="BY31" s="700"/>
      <c r="BZ31" s="700"/>
      <c r="CA31" s="700"/>
      <c r="CB31" s="701"/>
      <c r="CD31" s="691"/>
      <c r="CE31" s="692"/>
      <c r="CF31" s="660" t="s">
        <v>315</v>
      </c>
      <c r="CG31" s="661"/>
      <c r="CH31" s="661"/>
      <c r="CI31" s="661"/>
      <c r="CJ31" s="661"/>
      <c r="CK31" s="661"/>
      <c r="CL31" s="661"/>
      <c r="CM31" s="661"/>
      <c r="CN31" s="661"/>
      <c r="CO31" s="661"/>
      <c r="CP31" s="661"/>
      <c r="CQ31" s="662"/>
      <c r="CR31" s="645">
        <v>224241</v>
      </c>
      <c r="CS31" s="681"/>
      <c r="CT31" s="681"/>
      <c r="CU31" s="681"/>
      <c r="CV31" s="681"/>
      <c r="CW31" s="681"/>
      <c r="CX31" s="681"/>
      <c r="CY31" s="682"/>
      <c r="CZ31" s="650">
        <v>0.4</v>
      </c>
      <c r="DA31" s="679"/>
      <c r="DB31" s="679"/>
      <c r="DC31" s="683"/>
      <c r="DD31" s="654">
        <v>204768</v>
      </c>
      <c r="DE31" s="681"/>
      <c r="DF31" s="681"/>
      <c r="DG31" s="681"/>
      <c r="DH31" s="681"/>
      <c r="DI31" s="681"/>
      <c r="DJ31" s="681"/>
      <c r="DK31" s="682"/>
      <c r="DL31" s="654">
        <v>204768</v>
      </c>
      <c r="DM31" s="681"/>
      <c r="DN31" s="681"/>
      <c r="DO31" s="681"/>
      <c r="DP31" s="681"/>
      <c r="DQ31" s="681"/>
      <c r="DR31" s="681"/>
      <c r="DS31" s="681"/>
      <c r="DT31" s="681"/>
      <c r="DU31" s="681"/>
      <c r="DV31" s="682"/>
      <c r="DW31" s="650">
        <v>0.8</v>
      </c>
      <c r="DX31" s="679"/>
      <c r="DY31" s="679"/>
      <c r="DZ31" s="679"/>
      <c r="EA31" s="679"/>
      <c r="EB31" s="679"/>
      <c r="EC31" s="680"/>
    </row>
    <row r="32" spans="2:133" ht="11.25" customHeight="1" x14ac:dyDescent="0.15">
      <c r="B32" s="695" t="s">
        <v>316</v>
      </c>
      <c r="C32" s="696"/>
      <c r="D32" s="696"/>
      <c r="E32" s="696"/>
      <c r="F32" s="696"/>
      <c r="G32" s="696"/>
      <c r="H32" s="696"/>
      <c r="I32" s="696"/>
      <c r="J32" s="696"/>
      <c r="K32" s="696"/>
      <c r="L32" s="696"/>
      <c r="M32" s="696"/>
      <c r="N32" s="696"/>
      <c r="O32" s="696"/>
      <c r="P32" s="696"/>
      <c r="Q32" s="697"/>
      <c r="R32" s="645">
        <v>526308</v>
      </c>
      <c r="S32" s="646"/>
      <c r="T32" s="646"/>
      <c r="U32" s="646"/>
      <c r="V32" s="646"/>
      <c r="W32" s="646"/>
      <c r="X32" s="646"/>
      <c r="Y32" s="647"/>
      <c r="Z32" s="648">
        <v>0.9</v>
      </c>
      <c r="AA32" s="648"/>
      <c r="AB32" s="648"/>
      <c r="AC32" s="648"/>
      <c r="AD32" s="649">
        <v>526308</v>
      </c>
      <c r="AE32" s="649"/>
      <c r="AF32" s="649"/>
      <c r="AG32" s="649"/>
      <c r="AH32" s="649"/>
      <c r="AI32" s="649"/>
      <c r="AJ32" s="649"/>
      <c r="AK32" s="649"/>
      <c r="AL32" s="650">
        <v>2.1</v>
      </c>
      <c r="AM32" s="651"/>
      <c r="AN32" s="651"/>
      <c r="AO32" s="652"/>
      <c r="AP32" s="704"/>
      <c r="AQ32" s="705"/>
      <c r="AR32" s="705"/>
      <c r="AS32" s="705"/>
      <c r="AT32" s="709"/>
      <c r="AU32" s="230" t="s">
        <v>317</v>
      </c>
      <c r="AV32" s="230"/>
      <c r="AW32" s="230"/>
      <c r="AX32" s="642" t="s">
        <v>318</v>
      </c>
      <c r="AY32" s="643"/>
      <c r="AZ32" s="643"/>
      <c r="BA32" s="643"/>
      <c r="BB32" s="643"/>
      <c r="BC32" s="643"/>
      <c r="BD32" s="643"/>
      <c r="BE32" s="643"/>
      <c r="BF32" s="644"/>
      <c r="BG32" s="714">
        <v>99.2</v>
      </c>
      <c r="BH32" s="681"/>
      <c r="BI32" s="681"/>
      <c r="BJ32" s="681"/>
      <c r="BK32" s="681"/>
      <c r="BL32" s="681"/>
      <c r="BM32" s="651">
        <v>97.5</v>
      </c>
      <c r="BN32" s="711"/>
      <c r="BO32" s="711"/>
      <c r="BP32" s="711"/>
      <c r="BQ32" s="712"/>
      <c r="BR32" s="714">
        <v>99.1</v>
      </c>
      <c r="BS32" s="681"/>
      <c r="BT32" s="681"/>
      <c r="BU32" s="681"/>
      <c r="BV32" s="681"/>
      <c r="BW32" s="681"/>
      <c r="BX32" s="651">
        <v>97.3</v>
      </c>
      <c r="BY32" s="711"/>
      <c r="BZ32" s="711"/>
      <c r="CA32" s="711"/>
      <c r="CB32" s="712"/>
      <c r="CD32" s="693"/>
      <c r="CE32" s="694"/>
      <c r="CF32" s="660" t="s">
        <v>319</v>
      </c>
      <c r="CG32" s="661"/>
      <c r="CH32" s="661"/>
      <c r="CI32" s="661"/>
      <c r="CJ32" s="661"/>
      <c r="CK32" s="661"/>
      <c r="CL32" s="661"/>
      <c r="CM32" s="661"/>
      <c r="CN32" s="661"/>
      <c r="CO32" s="661"/>
      <c r="CP32" s="661"/>
      <c r="CQ32" s="662"/>
      <c r="CR32" s="645" t="s">
        <v>177</v>
      </c>
      <c r="CS32" s="646"/>
      <c r="CT32" s="646"/>
      <c r="CU32" s="646"/>
      <c r="CV32" s="646"/>
      <c r="CW32" s="646"/>
      <c r="CX32" s="646"/>
      <c r="CY32" s="647"/>
      <c r="CZ32" s="650" t="s">
        <v>177</v>
      </c>
      <c r="DA32" s="679"/>
      <c r="DB32" s="679"/>
      <c r="DC32" s="683"/>
      <c r="DD32" s="654" t="s">
        <v>241</v>
      </c>
      <c r="DE32" s="646"/>
      <c r="DF32" s="646"/>
      <c r="DG32" s="646"/>
      <c r="DH32" s="646"/>
      <c r="DI32" s="646"/>
      <c r="DJ32" s="646"/>
      <c r="DK32" s="647"/>
      <c r="DL32" s="654" t="s">
        <v>177</v>
      </c>
      <c r="DM32" s="646"/>
      <c r="DN32" s="646"/>
      <c r="DO32" s="646"/>
      <c r="DP32" s="646"/>
      <c r="DQ32" s="646"/>
      <c r="DR32" s="646"/>
      <c r="DS32" s="646"/>
      <c r="DT32" s="646"/>
      <c r="DU32" s="646"/>
      <c r="DV32" s="647"/>
      <c r="DW32" s="650" t="s">
        <v>241</v>
      </c>
      <c r="DX32" s="679"/>
      <c r="DY32" s="679"/>
      <c r="DZ32" s="679"/>
      <c r="EA32" s="679"/>
      <c r="EB32" s="679"/>
      <c r="EC32" s="680"/>
    </row>
    <row r="33" spans="2:133" ht="11.25" customHeight="1" x14ac:dyDescent="0.15">
      <c r="B33" s="642" t="s">
        <v>320</v>
      </c>
      <c r="C33" s="643"/>
      <c r="D33" s="643"/>
      <c r="E33" s="643"/>
      <c r="F33" s="643"/>
      <c r="G33" s="643"/>
      <c r="H33" s="643"/>
      <c r="I33" s="643"/>
      <c r="J33" s="643"/>
      <c r="K33" s="643"/>
      <c r="L33" s="643"/>
      <c r="M33" s="643"/>
      <c r="N33" s="643"/>
      <c r="O33" s="643"/>
      <c r="P33" s="643"/>
      <c r="Q33" s="644"/>
      <c r="R33" s="645">
        <v>5927667</v>
      </c>
      <c r="S33" s="646"/>
      <c r="T33" s="646"/>
      <c r="U33" s="646"/>
      <c r="V33" s="646"/>
      <c r="W33" s="646"/>
      <c r="X33" s="646"/>
      <c r="Y33" s="647"/>
      <c r="Z33" s="648">
        <v>10.199999999999999</v>
      </c>
      <c r="AA33" s="648"/>
      <c r="AB33" s="648"/>
      <c r="AC33" s="648"/>
      <c r="AD33" s="649" t="s">
        <v>177</v>
      </c>
      <c r="AE33" s="649"/>
      <c r="AF33" s="649"/>
      <c r="AG33" s="649"/>
      <c r="AH33" s="649"/>
      <c r="AI33" s="649"/>
      <c r="AJ33" s="649"/>
      <c r="AK33" s="649"/>
      <c r="AL33" s="650" t="s">
        <v>245</v>
      </c>
      <c r="AM33" s="651"/>
      <c r="AN33" s="651"/>
      <c r="AO33" s="652"/>
      <c r="AP33" s="706"/>
      <c r="AQ33" s="707"/>
      <c r="AR33" s="707"/>
      <c r="AS33" s="707"/>
      <c r="AT33" s="710"/>
      <c r="AU33" s="232"/>
      <c r="AV33" s="232"/>
      <c r="AW33" s="232"/>
      <c r="AX33" s="686" t="s">
        <v>321</v>
      </c>
      <c r="AY33" s="687"/>
      <c r="AZ33" s="687"/>
      <c r="BA33" s="687"/>
      <c r="BB33" s="687"/>
      <c r="BC33" s="687"/>
      <c r="BD33" s="687"/>
      <c r="BE33" s="687"/>
      <c r="BF33" s="688"/>
      <c r="BG33" s="715">
        <v>98.8</v>
      </c>
      <c r="BH33" s="716"/>
      <c r="BI33" s="716"/>
      <c r="BJ33" s="716"/>
      <c r="BK33" s="716"/>
      <c r="BL33" s="716"/>
      <c r="BM33" s="717">
        <v>94.7</v>
      </c>
      <c r="BN33" s="716"/>
      <c r="BO33" s="716"/>
      <c r="BP33" s="716"/>
      <c r="BQ33" s="718"/>
      <c r="BR33" s="715">
        <v>98.6</v>
      </c>
      <c r="BS33" s="716"/>
      <c r="BT33" s="716"/>
      <c r="BU33" s="716"/>
      <c r="BV33" s="716"/>
      <c r="BW33" s="716"/>
      <c r="BX33" s="717">
        <v>94.1</v>
      </c>
      <c r="BY33" s="716"/>
      <c r="BZ33" s="716"/>
      <c r="CA33" s="716"/>
      <c r="CB33" s="718"/>
      <c r="CD33" s="660" t="s">
        <v>322</v>
      </c>
      <c r="CE33" s="661"/>
      <c r="CF33" s="661"/>
      <c r="CG33" s="661"/>
      <c r="CH33" s="661"/>
      <c r="CI33" s="661"/>
      <c r="CJ33" s="661"/>
      <c r="CK33" s="661"/>
      <c r="CL33" s="661"/>
      <c r="CM33" s="661"/>
      <c r="CN33" s="661"/>
      <c r="CO33" s="661"/>
      <c r="CP33" s="661"/>
      <c r="CQ33" s="662"/>
      <c r="CR33" s="645">
        <v>22463349</v>
      </c>
      <c r="CS33" s="681"/>
      <c r="CT33" s="681"/>
      <c r="CU33" s="681"/>
      <c r="CV33" s="681"/>
      <c r="CW33" s="681"/>
      <c r="CX33" s="681"/>
      <c r="CY33" s="682"/>
      <c r="CZ33" s="650">
        <v>40.5</v>
      </c>
      <c r="DA33" s="679"/>
      <c r="DB33" s="679"/>
      <c r="DC33" s="683"/>
      <c r="DD33" s="654">
        <v>15006869</v>
      </c>
      <c r="DE33" s="681"/>
      <c r="DF33" s="681"/>
      <c r="DG33" s="681"/>
      <c r="DH33" s="681"/>
      <c r="DI33" s="681"/>
      <c r="DJ33" s="681"/>
      <c r="DK33" s="682"/>
      <c r="DL33" s="654">
        <v>10639347</v>
      </c>
      <c r="DM33" s="681"/>
      <c r="DN33" s="681"/>
      <c r="DO33" s="681"/>
      <c r="DP33" s="681"/>
      <c r="DQ33" s="681"/>
      <c r="DR33" s="681"/>
      <c r="DS33" s="681"/>
      <c r="DT33" s="681"/>
      <c r="DU33" s="681"/>
      <c r="DV33" s="682"/>
      <c r="DW33" s="650">
        <v>40.200000000000003</v>
      </c>
      <c r="DX33" s="679"/>
      <c r="DY33" s="679"/>
      <c r="DZ33" s="679"/>
      <c r="EA33" s="679"/>
      <c r="EB33" s="679"/>
      <c r="EC33" s="680"/>
    </row>
    <row r="34" spans="2:133" ht="11.25" customHeight="1" x14ac:dyDescent="0.15">
      <c r="B34" s="642" t="s">
        <v>323</v>
      </c>
      <c r="C34" s="643"/>
      <c r="D34" s="643"/>
      <c r="E34" s="643"/>
      <c r="F34" s="643"/>
      <c r="G34" s="643"/>
      <c r="H34" s="643"/>
      <c r="I34" s="643"/>
      <c r="J34" s="643"/>
      <c r="K34" s="643"/>
      <c r="L34" s="643"/>
      <c r="M34" s="643"/>
      <c r="N34" s="643"/>
      <c r="O34" s="643"/>
      <c r="P34" s="643"/>
      <c r="Q34" s="644"/>
      <c r="R34" s="645">
        <v>126547</v>
      </c>
      <c r="S34" s="646"/>
      <c r="T34" s="646"/>
      <c r="U34" s="646"/>
      <c r="V34" s="646"/>
      <c r="W34" s="646"/>
      <c r="X34" s="646"/>
      <c r="Y34" s="647"/>
      <c r="Z34" s="648">
        <v>0.2</v>
      </c>
      <c r="AA34" s="648"/>
      <c r="AB34" s="648"/>
      <c r="AC34" s="648"/>
      <c r="AD34" s="649">
        <v>62614</v>
      </c>
      <c r="AE34" s="649"/>
      <c r="AF34" s="649"/>
      <c r="AG34" s="649"/>
      <c r="AH34" s="649"/>
      <c r="AI34" s="649"/>
      <c r="AJ34" s="649"/>
      <c r="AK34" s="649"/>
      <c r="AL34" s="650">
        <v>0.2</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324</v>
      </c>
      <c r="CE34" s="661"/>
      <c r="CF34" s="661"/>
      <c r="CG34" s="661"/>
      <c r="CH34" s="661"/>
      <c r="CI34" s="661"/>
      <c r="CJ34" s="661"/>
      <c r="CK34" s="661"/>
      <c r="CL34" s="661"/>
      <c r="CM34" s="661"/>
      <c r="CN34" s="661"/>
      <c r="CO34" s="661"/>
      <c r="CP34" s="661"/>
      <c r="CQ34" s="662"/>
      <c r="CR34" s="645">
        <v>6894740</v>
      </c>
      <c r="CS34" s="646"/>
      <c r="CT34" s="646"/>
      <c r="CU34" s="646"/>
      <c r="CV34" s="646"/>
      <c r="CW34" s="646"/>
      <c r="CX34" s="646"/>
      <c r="CY34" s="647"/>
      <c r="CZ34" s="650">
        <v>12.4</v>
      </c>
      <c r="DA34" s="679"/>
      <c r="DB34" s="679"/>
      <c r="DC34" s="683"/>
      <c r="DD34" s="654">
        <v>5783692</v>
      </c>
      <c r="DE34" s="646"/>
      <c r="DF34" s="646"/>
      <c r="DG34" s="646"/>
      <c r="DH34" s="646"/>
      <c r="DI34" s="646"/>
      <c r="DJ34" s="646"/>
      <c r="DK34" s="647"/>
      <c r="DL34" s="654">
        <v>3939871</v>
      </c>
      <c r="DM34" s="646"/>
      <c r="DN34" s="646"/>
      <c r="DO34" s="646"/>
      <c r="DP34" s="646"/>
      <c r="DQ34" s="646"/>
      <c r="DR34" s="646"/>
      <c r="DS34" s="646"/>
      <c r="DT34" s="646"/>
      <c r="DU34" s="646"/>
      <c r="DV34" s="647"/>
      <c r="DW34" s="650">
        <v>14.9</v>
      </c>
      <c r="DX34" s="679"/>
      <c r="DY34" s="679"/>
      <c r="DZ34" s="679"/>
      <c r="EA34" s="679"/>
      <c r="EB34" s="679"/>
      <c r="EC34" s="680"/>
    </row>
    <row r="35" spans="2:133" ht="11.25" customHeight="1" x14ac:dyDescent="0.15">
      <c r="B35" s="642" t="s">
        <v>325</v>
      </c>
      <c r="C35" s="643"/>
      <c r="D35" s="643"/>
      <c r="E35" s="643"/>
      <c r="F35" s="643"/>
      <c r="G35" s="643"/>
      <c r="H35" s="643"/>
      <c r="I35" s="643"/>
      <c r="J35" s="643"/>
      <c r="K35" s="643"/>
      <c r="L35" s="643"/>
      <c r="M35" s="643"/>
      <c r="N35" s="643"/>
      <c r="O35" s="643"/>
      <c r="P35" s="643"/>
      <c r="Q35" s="644"/>
      <c r="R35" s="645">
        <v>2578913</v>
      </c>
      <c r="S35" s="646"/>
      <c r="T35" s="646"/>
      <c r="U35" s="646"/>
      <c r="V35" s="646"/>
      <c r="W35" s="646"/>
      <c r="X35" s="646"/>
      <c r="Y35" s="647"/>
      <c r="Z35" s="648">
        <v>4.4000000000000004</v>
      </c>
      <c r="AA35" s="648"/>
      <c r="AB35" s="648"/>
      <c r="AC35" s="648"/>
      <c r="AD35" s="649" t="s">
        <v>245</v>
      </c>
      <c r="AE35" s="649"/>
      <c r="AF35" s="649"/>
      <c r="AG35" s="649"/>
      <c r="AH35" s="649"/>
      <c r="AI35" s="649"/>
      <c r="AJ35" s="649"/>
      <c r="AK35" s="649"/>
      <c r="AL35" s="650" t="s">
        <v>177</v>
      </c>
      <c r="AM35" s="651"/>
      <c r="AN35" s="651"/>
      <c r="AO35" s="652"/>
      <c r="AP35" s="235"/>
      <c r="AQ35" s="624" t="s">
        <v>326</v>
      </c>
      <c r="AR35" s="625"/>
      <c r="AS35" s="625"/>
      <c r="AT35" s="625"/>
      <c r="AU35" s="625"/>
      <c r="AV35" s="625"/>
      <c r="AW35" s="625"/>
      <c r="AX35" s="625"/>
      <c r="AY35" s="625"/>
      <c r="AZ35" s="625"/>
      <c r="BA35" s="625"/>
      <c r="BB35" s="625"/>
      <c r="BC35" s="625"/>
      <c r="BD35" s="625"/>
      <c r="BE35" s="625"/>
      <c r="BF35" s="626"/>
      <c r="BG35" s="624" t="s">
        <v>327</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328</v>
      </c>
      <c r="CE35" s="661"/>
      <c r="CF35" s="661"/>
      <c r="CG35" s="661"/>
      <c r="CH35" s="661"/>
      <c r="CI35" s="661"/>
      <c r="CJ35" s="661"/>
      <c r="CK35" s="661"/>
      <c r="CL35" s="661"/>
      <c r="CM35" s="661"/>
      <c r="CN35" s="661"/>
      <c r="CO35" s="661"/>
      <c r="CP35" s="661"/>
      <c r="CQ35" s="662"/>
      <c r="CR35" s="645">
        <v>269598</v>
      </c>
      <c r="CS35" s="681"/>
      <c r="CT35" s="681"/>
      <c r="CU35" s="681"/>
      <c r="CV35" s="681"/>
      <c r="CW35" s="681"/>
      <c r="CX35" s="681"/>
      <c r="CY35" s="682"/>
      <c r="CZ35" s="650">
        <v>0.5</v>
      </c>
      <c r="DA35" s="679"/>
      <c r="DB35" s="679"/>
      <c r="DC35" s="683"/>
      <c r="DD35" s="654">
        <v>219148</v>
      </c>
      <c r="DE35" s="681"/>
      <c r="DF35" s="681"/>
      <c r="DG35" s="681"/>
      <c r="DH35" s="681"/>
      <c r="DI35" s="681"/>
      <c r="DJ35" s="681"/>
      <c r="DK35" s="682"/>
      <c r="DL35" s="654">
        <v>219148</v>
      </c>
      <c r="DM35" s="681"/>
      <c r="DN35" s="681"/>
      <c r="DO35" s="681"/>
      <c r="DP35" s="681"/>
      <c r="DQ35" s="681"/>
      <c r="DR35" s="681"/>
      <c r="DS35" s="681"/>
      <c r="DT35" s="681"/>
      <c r="DU35" s="681"/>
      <c r="DV35" s="682"/>
      <c r="DW35" s="650">
        <v>0.8</v>
      </c>
      <c r="DX35" s="679"/>
      <c r="DY35" s="679"/>
      <c r="DZ35" s="679"/>
      <c r="EA35" s="679"/>
      <c r="EB35" s="679"/>
      <c r="EC35" s="680"/>
    </row>
    <row r="36" spans="2:133" ht="11.25" customHeight="1" x14ac:dyDescent="0.15">
      <c r="B36" s="642" t="s">
        <v>329</v>
      </c>
      <c r="C36" s="643"/>
      <c r="D36" s="643"/>
      <c r="E36" s="643"/>
      <c r="F36" s="643"/>
      <c r="G36" s="643"/>
      <c r="H36" s="643"/>
      <c r="I36" s="643"/>
      <c r="J36" s="643"/>
      <c r="K36" s="643"/>
      <c r="L36" s="643"/>
      <c r="M36" s="643"/>
      <c r="N36" s="643"/>
      <c r="O36" s="643"/>
      <c r="P36" s="643"/>
      <c r="Q36" s="644"/>
      <c r="R36" s="645">
        <v>4796274</v>
      </c>
      <c r="S36" s="646"/>
      <c r="T36" s="646"/>
      <c r="U36" s="646"/>
      <c r="V36" s="646"/>
      <c r="W36" s="646"/>
      <c r="X36" s="646"/>
      <c r="Y36" s="647"/>
      <c r="Z36" s="648">
        <v>8.1999999999999993</v>
      </c>
      <c r="AA36" s="648"/>
      <c r="AB36" s="648"/>
      <c r="AC36" s="648"/>
      <c r="AD36" s="649" t="s">
        <v>177</v>
      </c>
      <c r="AE36" s="649"/>
      <c r="AF36" s="649"/>
      <c r="AG36" s="649"/>
      <c r="AH36" s="649"/>
      <c r="AI36" s="649"/>
      <c r="AJ36" s="649"/>
      <c r="AK36" s="649"/>
      <c r="AL36" s="650" t="s">
        <v>177</v>
      </c>
      <c r="AM36" s="651"/>
      <c r="AN36" s="651"/>
      <c r="AO36" s="652"/>
      <c r="AP36" s="235"/>
      <c r="AQ36" s="719" t="s">
        <v>330</v>
      </c>
      <c r="AR36" s="720"/>
      <c r="AS36" s="720"/>
      <c r="AT36" s="720"/>
      <c r="AU36" s="720"/>
      <c r="AV36" s="720"/>
      <c r="AW36" s="720"/>
      <c r="AX36" s="720"/>
      <c r="AY36" s="721"/>
      <c r="AZ36" s="634">
        <v>5073656</v>
      </c>
      <c r="BA36" s="635"/>
      <c r="BB36" s="635"/>
      <c r="BC36" s="635"/>
      <c r="BD36" s="635"/>
      <c r="BE36" s="635"/>
      <c r="BF36" s="722"/>
      <c r="BG36" s="656" t="s">
        <v>331</v>
      </c>
      <c r="BH36" s="657"/>
      <c r="BI36" s="657"/>
      <c r="BJ36" s="657"/>
      <c r="BK36" s="657"/>
      <c r="BL36" s="657"/>
      <c r="BM36" s="657"/>
      <c r="BN36" s="657"/>
      <c r="BO36" s="657"/>
      <c r="BP36" s="657"/>
      <c r="BQ36" s="657"/>
      <c r="BR36" s="657"/>
      <c r="BS36" s="657"/>
      <c r="BT36" s="657"/>
      <c r="BU36" s="658"/>
      <c r="BV36" s="634">
        <v>251044</v>
      </c>
      <c r="BW36" s="635"/>
      <c r="BX36" s="635"/>
      <c r="BY36" s="635"/>
      <c r="BZ36" s="635"/>
      <c r="CA36" s="635"/>
      <c r="CB36" s="722"/>
      <c r="CD36" s="660" t="s">
        <v>332</v>
      </c>
      <c r="CE36" s="661"/>
      <c r="CF36" s="661"/>
      <c r="CG36" s="661"/>
      <c r="CH36" s="661"/>
      <c r="CI36" s="661"/>
      <c r="CJ36" s="661"/>
      <c r="CK36" s="661"/>
      <c r="CL36" s="661"/>
      <c r="CM36" s="661"/>
      <c r="CN36" s="661"/>
      <c r="CO36" s="661"/>
      <c r="CP36" s="661"/>
      <c r="CQ36" s="662"/>
      <c r="CR36" s="645">
        <v>6302199</v>
      </c>
      <c r="CS36" s="646"/>
      <c r="CT36" s="646"/>
      <c r="CU36" s="646"/>
      <c r="CV36" s="646"/>
      <c r="CW36" s="646"/>
      <c r="CX36" s="646"/>
      <c r="CY36" s="647"/>
      <c r="CZ36" s="650">
        <v>11.4</v>
      </c>
      <c r="DA36" s="679"/>
      <c r="DB36" s="679"/>
      <c r="DC36" s="683"/>
      <c r="DD36" s="654">
        <v>3564758</v>
      </c>
      <c r="DE36" s="646"/>
      <c r="DF36" s="646"/>
      <c r="DG36" s="646"/>
      <c r="DH36" s="646"/>
      <c r="DI36" s="646"/>
      <c r="DJ36" s="646"/>
      <c r="DK36" s="647"/>
      <c r="DL36" s="654">
        <v>2845834</v>
      </c>
      <c r="DM36" s="646"/>
      <c r="DN36" s="646"/>
      <c r="DO36" s="646"/>
      <c r="DP36" s="646"/>
      <c r="DQ36" s="646"/>
      <c r="DR36" s="646"/>
      <c r="DS36" s="646"/>
      <c r="DT36" s="646"/>
      <c r="DU36" s="646"/>
      <c r="DV36" s="647"/>
      <c r="DW36" s="650">
        <v>10.7</v>
      </c>
      <c r="DX36" s="679"/>
      <c r="DY36" s="679"/>
      <c r="DZ36" s="679"/>
      <c r="EA36" s="679"/>
      <c r="EB36" s="679"/>
      <c r="EC36" s="680"/>
    </row>
    <row r="37" spans="2:133" ht="11.25" customHeight="1" x14ac:dyDescent="0.15">
      <c r="B37" s="642" t="s">
        <v>333</v>
      </c>
      <c r="C37" s="643"/>
      <c r="D37" s="643"/>
      <c r="E37" s="643"/>
      <c r="F37" s="643"/>
      <c r="G37" s="643"/>
      <c r="H37" s="643"/>
      <c r="I37" s="643"/>
      <c r="J37" s="643"/>
      <c r="K37" s="643"/>
      <c r="L37" s="643"/>
      <c r="M37" s="643"/>
      <c r="N37" s="643"/>
      <c r="O37" s="643"/>
      <c r="P37" s="643"/>
      <c r="Q37" s="644"/>
      <c r="R37" s="645">
        <v>2569519</v>
      </c>
      <c r="S37" s="646"/>
      <c r="T37" s="646"/>
      <c r="U37" s="646"/>
      <c r="V37" s="646"/>
      <c r="W37" s="646"/>
      <c r="X37" s="646"/>
      <c r="Y37" s="647"/>
      <c r="Z37" s="648">
        <v>4.4000000000000004</v>
      </c>
      <c r="AA37" s="648"/>
      <c r="AB37" s="648"/>
      <c r="AC37" s="648"/>
      <c r="AD37" s="649" t="s">
        <v>177</v>
      </c>
      <c r="AE37" s="649"/>
      <c r="AF37" s="649"/>
      <c r="AG37" s="649"/>
      <c r="AH37" s="649"/>
      <c r="AI37" s="649"/>
      <c r="AJ37" s="649"/>
      <c r="AK37" s="649"/>
      <c r="AL37" s="650" t="s">
        <v>177</v>
      </c>
      <c r="AM37" s="651"/>
      <c r="AN37" s="651"/>
      <c r="AO37" s="652"/>
      <c r="AQ37" s="723" t="s">
        <v>334</v>
      </c>
      <c r="AR37" s="724"/>
      <c r="AS37" s="724"/>
      <c r="AT37" s="724"/>
      <c r="AU37" s="724"/>
      <c r="AV37" s="724"/>
      <c r="AW37" s="724"/>
      <c r="AX37" s="724"/>
      <c r="AY37" s="725"/>
      <c r="AZ37" s="645">
        <v>498888</v>
      </c>
      <c r="BA37" s="646"/>
      <c r="BB37" s="646"/>
      <c r="BC37" s="646"/>
      <c r="BD37" s="681"/>
      <c r="BE37" s="681"/>
      <c r="BF37" s="712"/>
      <c r="BG37" s="660" t="s">
        <v>335</v>
      </c>
      <c r="BH37" s="661"/>
      <c r="BI37" s="661"/>
      <c r="BJ37" s="661"/>
      <c r="BK37" s="661"/>
      <c r="BL37" s="661"/>
      <c r="BM37" s="661"/>
      <c r="BN37" s="661"/>
      <c r="BO37" s="661"/>
      <c r="BP37" s="661"/>
      <c r="BQ37" s="661"/>
      <c r="BR37" s="661"/>
      <c r="BS37" s="661"/>
      <c r="BT37" s="661"/>
      <c r="BU37" s="662"/>
      <c r="BV37" s="645">
        <v>60114</v>
      </c>
      <c r="BW37" s="646"/>
      <c r="BX37" s="646"/>
      <c r="BY37" s="646"/>
      <c r="BZ37" s="646"/>
      <c r="CA37" s="646"/>
      <c r="CB37" s="655"/>
      <c r="CD37" s="660" t="s">
        <v>336</v>
      </c>
      <c r="CE37" s="661"/>
      <c r="CF37" s="661"/>
      <c r="CG37" s="661"/>
      <c r="CH37" s="661"/>
      <c r="CI37" s="661"/>
      <c r="CJ37" s="661"/>
      <c r="CK37" s="661"/>
      <c r="CL37" s="661"/>
      <c r="CM37" s="661"/>
      <c r="CN37" s="661"/>
      <c r="CO37" s="661"/>
      <c r="CP37" s="661"/>
      <c r="CQ37" s="662"/>
      <c r="CR37" s="645">
        <v>2066943</v>
      </c>
      <c r="CS37" s="681"/>
      <c r="CT37" s="681"/>
      <c r="CU37" s="681"/>
      <c r="CV37" s="681"/>
      <c r="CW37" s="681"/>
      <c r="CX37" s="681"/>
      <c r="CY37" s="682"/>
      <c r="CZ37" s="650">
        <v>3.7</v>
      </c>
      <c r="DA37" s="679"/>
      <c r="DB37" s="679"/>
      <c r="DC37" s="683"/>
      <c r="DD37" s="654">
        <v>2066405</v>
      </c>
      <c r="DE37" s="681"/>
      <c r="DF37" s="681"/>
      <c r="DG37" s="681"/>
      <c r="DH37" s="681"/>
      <c r="DI37" s="681"/>
      <c r="DJ37" s="681"/>
      <c r="DK37" s="682"/>
      <c r="DL37" s="654">
        <v>1893515</v>
      </c>
      <c r="DM37" s="681"/>
      <c r="DN37" s="681"/>
      <c r="DO37" s="681"/>
      <c r="DP37" s="681"/>
      <c r="DQ37" s="681"/>
      <c r="DR37" s="681"/>
      <c r="DS37" s="681"/>
      <c r="DT37" s="681"/>
      <c r="DU37" s="681"/>
      <c r="DV37" s="682"/>
      <c r="DW37" s="650">
        <v>7.2</v>
      </c>
      <c r="DX37" s="679"/>
      <c r="DY37" s="679"/>
      <c r="DZ37" s="679"/>
      <c r="EA37" s="679"/>
      <c r="EB37" s="679"/>
      <c r="EC37" s="680"/>
    </row>
    <row r="38" spans="2:133" ht="11.25" customHeight="1" x14ac:dyDescent="0.15">
      <c r="B38" s="642" t="s">
        <v>337</v>
      </c>
      <c r="C38" s="643"/>
      <c r="D38" s="643"/>
      <c r="E38" s="643"/>
      <c r="F38" s="643"/>
      <c r="G38" s="643"/>
      <c r="H38" s="643"/>
      <c r="I38" s="643"/>
      <c r="J38" s="643"/>
      <c r="K38" s="643"/>
      <c r="L38" s="643"/>
      <c r="M38" s="643"/>
      <c r="N38" s="643"/>
      <c r="O38" s="643"/>
      <c r="P38" s="643"/>
      <c r="Q38" s="644"/>
      <c r="R38" s="645">
        <v>519447</v>
      </c>
      <c r="S38" s="646"/>
      <c r="T38" s="646"/>
      <c r="U38" s="646"/>
      <c r="V38" s="646"/>
      <c r="W38" s="646"/>
      <c r="X38" s="646"/>
      <c r="Y38" s="647"/>
      <c r="Z38" s="648">
        <v>0.9</v>
      </c>
      <c r="AA38" s="648"/>
      <c r="AB38" s="648"/>
      <c r="AC38" s="648"/>
      <c r="AD38" s="649">
        <v>330</v>
      </c>
      <c r="AE38" s="649"/>
      <c r="AF38" s="649"/>
      <c r="AG38" s="649"/>
      <c r="AH38" s="649"/>
      <c r="AI38" s="649"/>
      <c r="AJ38" s="649"/>
      <c r="AK38" s="649"/>
      <c r="AL38" s="650">
        <v>0</v>
      </c>
      <c r="AM38" s="651"/>
      <c r="AN38" s="651"/>
      <c r="AO38" s="652"/>
      <c r="AQ38" s="723" t="s">
        <v>338</v>
      </c>
      <c r="AR38" s="724"/>
      <c r="AS38" s="724"/>
      <c r="AT38" s="724"/>
      <c r="AU38" s="724"/>
      <c r="AV38" s="724"/>
      <c r="AW38" s="724"/>
      <c r="AX38" s="724"/>
      <c r="AY38" s="725"/>
      <c r="AZ38" s="645">
        <v>40615</v>
      </c>
      <c r="BA38" s="646"/>
      <c r="BB38" s="646"/>
      <c r="BC38" s="646"/>
      <c r="BD38" s="681"/>
      <c r="BE38" s="681"/>
      <c r="BF38" s="712"/>
      <c r="BG38" s="660" t="s">
        <v>339</v>
      </c>
      <c r="BH38" s="661"/>
      <c r="BI38" s="661"/>
      <c r="BJ38" s="661"/>
      <c r="BK38" s="661"/>
      <c r="BL38" s="661"/>
      <c r="BM38" s="661"/>
      <c r="BN38" s="661"/>
      <c r="BO38" s="661"/>
      <c r="BP38" s="661"/>
      <c r="BQ38" s="661"/>
      <c r="BR38" s="661"/>
      <c r="BS38" s="661"/>
      <c r="BT38" s="661"/>
      <c r="BU38" s="662"/>
      <c r="BV38" s="645">
        <v>14900</v>
      </c>
      <c r="BW38" s="646"/>
      <c r="BX38" s="646"/>
      <c r="BY38" s="646"/>
      <c r="BZ38" s="646"/>
      <c r="CA38" s="646"/>
      <c r="CB38" s="655"/>
      <c r="CD38" s="660" t="s">
        <v>340</v>
      </c>
      <c r="CE38" s="661"/>
      <c r="CF38" s="661"/>
      <c r="CG38" s="661"/>
      <c r="CH38" s="661"/>
      <c r="CI38" s="661"/>
      <c r="CJ38" s="661"/>
      <c r="CK38" s="661"/>
      <c r="CL38" s="661"/>
      <c r="CM38" s="661"/>
      <c r="CN38" s="661"/>
      <c r="CO38" s="661"/>
      <c r="CP38" s="661"/>
      <c r="CQ38" s="662"/>
      <c r="CR38" s="645">
        <v>5033041</v>
      </c>
      <c r="CS38" s="646"/>
      <c r="CT38" s="646"/>
      <c r="CU38" s="646"/>
      <c r="CV38" s="646"/>
      <c r="CW38" s="646"/>
      <c r="CX38" s="646"/>
      <c r="CY38" s="647"/>
      <c r="CZ38" s="650">
        <v>9.1</v>
      </c>
      <c r="DA38" s="679"/>
      <c r="DB38" s="679"/>
      <c r="DC38" s="683"/>
      <c r="DD38" s="654">
        <v>4084797</v>
      </c>
      <c r="DE38" s="646"/>
      <c r="DF38" s="646"/>
      <c r="DG38" s="646"/>
      <c r="DH38" s="646"/>
      <c r="DI38" s="646"/>
      <c r="DJ38" s="646"/>
      <c r="DK38" s="647"/>
      <c r="DL38" s="654">
        <v>3634494</v>
      </c>
      <c r="DM38" s="646"/>
      <c r="DN38" s="646"/>
      <c r="DO38" s="646"/>
      <c r="DP38" s="646"/>
      <c r="DQ38" s="646"/>
      <c r="DR38" s="646"/>
      <c r="DS38" s="646"/>
      <c r="DT38" s="646"/>
      <c r="DU38" s="646"/>
      <c r="DV38" s="647"/>
      <c r="DW38" s="650">
        <v>13.7</v>
      </c>
      <c r="DX38" s="679"/>
      <c r="DY38" s="679"/>
      <c r="DZ38" s="679"/>
      <c r="EA38" s="679"/>
      <c r="EB38" s="679"/>
      <c r="EC38" s="680"/>
    </row>
    <row r="39" spans="2:133" ht="11.25" customHeight="1" x14ac:dyDescent="0.15">
      <c r="B39" s="642" t="s">
        <v>341</v>
      </c>
      <c r="C39" s="643"/>
      <c r="D39" s="643"/>
      <c r="E39" s="643"/>
      <c r="F39" s="643"/>
      <c r="G39" s="643"/>
      <c r="H39" s="643"/>
      <c r="I39" s="643"/>
      <c r="J39" s="643"/>
      <c r="K39" s="643"/>
      <c r="L39" s="643"/>
      <c r="M39" s="643"/>
      <c r="N39" s="643"/>
      <c r="O39" s="643"/>
      <c r="P39" s="643"/>
      <c r="Q39" s="644"/>
      <c r="R39" s="645">
        <v>4322400</v>
      </c>
      <c r="S39" s="646"/>
      <c r="T39" s="646"/>
      <c r="U39" s="646"/>
      <c r="V39" s="646"/>
      <c r="W39" s="646"/>
      <c r="X39" s="646"/>
      <c r="Y39" s="647"/>
      <c r="Z39" s="648">
        <v>7.4</v>
      </c>
      <c r="AA39" s="648"/>
      <c r="AB39" s="648"/>
      <c r="AC39" s="648"/>
      <c r="AD39" s="649" t="s">
        <v>241</v>
      </c>
      <c r="AE39" s="649"/>
      <c r="AF39" s="649"/>
      <c r="AG39" s="649"/>
      <c r="AH39" s="649"/>
      <c r="AI39" s="649"/>
      <c r="AJ39" s="649"/>
      <c r="AK39" s="649"/>
      <c r="AL39" s="650" t="s">
        <v>177</v>
      </c>
      <c r="AM39" s="651"/>
      <c r="AN39" s="651"/>
      <c r="AO39" s="652"/>
      <c r="AQ39" s="723" t="s">
        <v>342</v>
      </c>
      <c r="AR39" s="724"/>
      <c r="AS39" s="724"/>
      <c r="AT39" s="724"/>
      <c r="AU39" s="724"/>
      <c r="AV39" s="724"/>
      <c r="AW39" s="724"/>
      <c r="AX39" s="724"/>
      <c r="AY39" s="725"/>
      <c r="AZ39" s="645" t="s">
        <v>245</v>
      </c>
      <c r="BA39" s="646"/>
      <c r="BB39" s="646"/>
      <c r="BC39" s="646"/>
      <c r="BD39" s="681"/>
      <c r="BE39" s="681"/>
      <c r="BF39" s="712"/>
      <c r="BG39" s="660" t="s">
        <v>343</v>
      </c>
      <c r="BH39" s="661"/>
      <c r="BI39" s="661"/>
      <c r="BJ39" s="661"/>
      <c r="BK39" s="661"/>
      <c r="BL39" s="661"/>
      <c r="BM39" s="661"/>
      <c r="BN39" s="661"/>
      <c r="BO39" s="661"/>
      <c r="BP39" s="661"/>
      <c r="BQ39" s="661"/>
      <c r="BR39" s="661"/>
      <c r="BS39" s="661"/>
      <c r="BT39" s="661"/>
      <c r="BU39" s="662"/>
      <c r="BV39" s="645">
        <v>23724</v>
      </c>
      <c r="BW39" s="646"/>
      <c r="BX39" s="646"/>
      <c r="BY39" s="646"/>
      <c r="BZ39" s="646"/>
      <c r="CA39" s="646"/>
      <c r="CB39" s="655"/>
      <c r="CD39" s="660" t="s">
        <v>344</v>
      </c>
      <c r="CE39" s="661"/>
      <c r="CF39" s="661"/>
      <c r="CG39" s="661"/>
      <c r="CH39" s="661"/>
      <c r="CI39" s="661"/>
      <c r="CJ39" s="661"/>
      <c r="CK39" s="661"/>
      <c r="CL39" s="661"/>
      <c r="CM39" s="661"/>
      <c r="CN39" s="661"/>
      <c r="CO39" s="661"/>
      <c r="CP39" s="661"/>
      <c r="CQ39" s="662"/>
      <c r="CR39" s="645">
        <v>3951171</v>
      </c>
      <c r="CS39" s="681"/>
      <c r="CT39" s="681"/>
      <c r="CU39" s="681"/>
      <c r="CV39" s="681"/>
      <c r="CW39" s="681"/>
      <c r="CX39" s="681"/>
      <c r="CY39" s="682"/>
      <c r="CZ39" s="650">
        <v>7.1</v>
      </c>
      <c r="DA39" s="679"/>
      <c r="DB39" s="679"/>
      <c r="DC39" s="683"/>
      <c r="DD39" s="654">
        <v>1354474</v>
      </c>
      <c r="DE39" s="681"/>
      <c r="DF39" s="681"/>
      <c r="DG39" s="681"/>
      <c r="DH39" s="681"/>
      <c r="DI39" s="681"/>
      <c r="DJ39" s="681"/>
      <c r="DK39" s="682"/>
      <c r="DL39" s="654" t="s">
        <v>177</v>
      </c>
      <c r="DM39" s="681"/>
      <c r="DN39" s="681"/>
      <c r="DO39" s="681"/>
      <c r="DP39" s="681"/>
      <c r="DQ39" s="681"/>
      <c r="DR39" s="681"/>
      <c r="DS39" s="681"/>
      <c r="DT39" s="681"/>
      <c r="DU39" s="681"/>
      <c r="DV39" s="682"/>
      <c r="DW39" s="650" t="s">
        <v>245</v>
      </c>
      <c r="DX39" s="679"/>
      <c r="DY39" s="679"/>
      <c r="DZ39" s="679"/>
      <c r="EA39" s="679"/>
      <c r="EB39" s="679"/>
      <c r="EC39" s="680"/>
    </row>
    <row r="40" spans="2:133" ht="11.25" customHeight="1" x14ac:dyDescent="0.15">
      <c r="B40" s="642" t="s">
        <v>345</v>
      </c>
      <c r="C40" s="643"/>
      <c r="D40" s="643"/>
      <c r="E40" s="643"/>
      <c r="F40" s="643"/>
      <c r="G40" s="643"/>
      <c r="H40" s="643"/>
      <c r="I40" s="643"/>
      <c r="J40" s="643"/>
      <c r="K40" s="643"/>
      <c r="L40" s="643"/>
      <c r="M40" s="643"/>
      <c r="N40" s="643"/>
      <c r="O40" s="643"/>
      <c r="P40" s="643"/>
      <c r="Q40" s="644"/>
      <c r="R40" s="645" t="s">
        <v>241</v>
      </c>
      <c r="S40" s="646"/>
      <c r="T40" s="646"/>
      <c r="U40" s="646"/>
      <c r="V40" s="646"/>
      <c r="W40" s="646"/>
      <c r="X40" s="646"/>
      <c r="Y40" s="647"/>
      <c r="Z40" s="648" t="s">
        <v>241</v>
      </c>
      <c r="AA40" s="648"/>
      <c r="AB40" s="648"/>
      <c r="AC40" s="648"/>
      <c r="AD40" s="649" t="s">
        <v>245</v>
      </c>
      <c r="AE40" s="649"/>
      <c r="AF40" s="649"/>
      <c r="AG40" s="649"/>
      <c r="AH40" s="649"/>
      <c r="AI40" s="649"/>
      <c r="AJ40" s="649"/>
      <c r="AK40" s="649"/>
      <c r="AL40" s="650" t="s">
        <v>177</v>
      </c>
      <c r="AM40" s="651"/>
      <c r="AN40" s="651"/>
      <c r="AO40" s="652"/>
      <c r="AQ40" s="723" t="s">
        <v>346</v>
      </c>
      <c r="AR40" s="724"/>
      <c r="AS40" s="724"/>
      <c r="AT40" s="724"/>
      <c r="AU40" s="724"/>
      <c r="AV40" s="724"/>
      <c r="AW40" s="724"/>
      <c r="AX40" s="724"/>
      <c r="AY40" s="725"/>
      <c r="AZ40" s="645" t="s">
        <v>177</v>
      </c>
      <c r="BA40" s="646"/>
      <c r="BB40" s="646"/>
      <c r="BC40" s="646"/>
      <c r="BD40" s="681"/>
      <c r="BE40" s="681"/>
      <c r="BF40" s="712"/>
      <c r="BG40" s="726" t="s">
        <v>347</v>
      </c>
      <c r="BH40" s="727"/>
      <c r="BI40" s="727"/>
      <c r="BJ40" s="727"/>
      <c r="BK40" s="727"/>
      <c r="BL40" s="236"/>
      <c r="BM40" s="661" t="s">
        <v>348</v>
      </c>
      <c r="BN40" s="661"/>
      <c r="BO40" s="661"/>
      <c r="BP40" s="661"/>
      <c r="BQ40" s="661"/>
      <c r="BR40" s="661"/>
      <c r="BS40" s="661"/>
      <c r="BT40" s="661"/>
      <c r="BU40" s="662"/>
      <c r="BV40" s="645">
        <v>86</v>
      </c>
      <c r="BW40" s="646"/>
      <c r="BX40" s="646"/>
      <c r="BY40" s="646"/>
      <c r="BZ40" s="646"/>
      <c r="CA40" s="646"/>
      <c r="CB40" s="655"/>
      <c r="CD40" s="660" t="s">
        <v>349</v>
      </c>
      <c r="CE40" s="661"/>
      <c r="CF40" s="661"/>
      <c r="CG40" s="661"/>
      <c r="CH40" s="661"/>
      <c r="CI40" s="661"/>
      <c r="CJ40" s="661"/>
      <c r="CK40" s="661"/>
      <c r="CL40" s="661"/>
      <c r="CM40" s="661"/>
      <c r="CN40" s="661"/>
      <c r="CO40" s="661"/>
      <c r="CP40" s="661"/>
      <c r="CQ40" s="662"/>
      <c r="CR40" s="645">
        <v>12600</v>
      </c>
      <c r="CS40" s="646"/>
      <c r="CT40" s="646"/>
      <c r="CU40" s="646"/>
      <c r="CV40" s="646"/>
      <c r="CW40" s="646"/>
      <c r="CX40" s="646"/>
      <c r="CY40" s="647"/>
      <c r="CZ40" s="650">
        <v>0</v>
      </c>
      <c r="DA40" s="679"/>
      <c r="DB40" s="679"/>
      <c r="DC40" s="683"/>
      <c r="DD40" s="654" t="s">
        <v>177</v>
      </c>
      <c r="DE40" s="646"/>
      <c r="DF40" s="646"/>
      <c r="DG40" s="646"/>
      <c r="DH40" s="646"/>
      <c r="DI40" s="646"/>
      <c r="DJ40" s="646"/>
      <c r="DK40" s="647"/>
      <c r="DL40" s="654" t="s">
        <v>241</v>
      </c>
      <c r="DM40" s="646"/>
      <c r="DN40" s="646"/>
      <c r="DO40" s="646"/>
      <c r="DP40" s="646"/>
      <c r="DQ40" s="646"/>
      <c r="DR40" s="646"/>
      <c r="DS40" s="646"/>
      <c r="DT40" s="646"/>
      <c r="DU40" s="646"/>
      <c r="DV40" s="647"/>
      <c r="DW40" s="650" t="s">
        <v>241</v>
      </c>
      <c r="DX40" s="679"/>
      <c r="DY40" s="679"/>
      <c r="DZ40" s="679"/>
      <c r="EA40" s="679"/>
      <c r="EB40" s="679"/>
      <c r="EC40" s="680"/>
    </row>
    <row r="41" spans="2:133" ht="11.25" customHeight="1" x14ac:dyDescent="0.15">
      <c r="B41" s="642" t="s">
        <v>350</v>
      </c>
      <c r="C41" s="643"/>
      <c r="D41" s="643"/>
      <c r="E41" s="643"/>
      <c r="F41" s="643"/>
      <c r="G41" s="643"/>
      <c r="H41" s="643"/>
      <c r="I41" s="643"/>
      <c r="J41" s="643"/>
      <c r="K41" s="643"/>
      <c r="L41" s="643"/>
      <c r="M41" s="643"/>
      <c r="N41" s="643"/>
      <c r="O41" s="643"/>
      <c r="P41" s="643"/>
      <c r="Q41" s="644"/>
      <c r="R41" s="645">
        <v>1060600</v>
      </c>
      <c r="S41" s="646"/>
      <c r="T41" s="646"/>
      <c r="U41" s="646"/>
      <c r="V41" s="646"/>
      <c r="W41" s="646"/>
      <c r="X41" s="646"/>
      <c r="Y41" s="647"/>
      <c r="Z41" s="648">
        <v>1.8</v>
      </c>
      <c r="AA41" s="648"/>
      <c r="AB41" s="648"/>
      <c r="AC41" s="648"/>
      <c r="AD41" s="649" t="s">
        <v>241</v>
      </c>
      <c r="AE41" s="649"/>
      <c r="AF41" s="649"/>
      <c r="AG41" s="649"/>
      <c r="AH41" s="649"/>
      <c r="AI41" s="649"/>
      <c r="AJ41" s="649"/>
      <c r="AK41" s="649"/>
      <c r="AL41" s="650" t="s">
        <v>241</v>
      </c>
      <c r="AM41" s="651"/>
      <c r="AN41" s="651"/>
      <c r="AO41" s="652"/>
      <c r="AQ41" s="723" t="s">
        <v>351</v>
      </c>
      <c r="AR41" s="724"/>
      <c r="AS41" s="724"/>
      <c r="AT41" s="724"/>
      <c r="AU41" s="724"/>
      <c r="AV41" s="724"/>
      <c r="AW41" s="724"/>
      <c r="AX41" s="724"/>
      <c r="AY41" s="725"/>
      <c r="AZ41" s="645">
        <v>1099728</v>
      </c>
      <c r="BA41" s="646"/>
      <c r="BB41" s="646"/>
      <c r="BC41" s="646"/>
      <c r="BD41" s="681"/>
      <c r="BE41" s="681"/>
      <c r="BF41" s="712"/>
      <c r="BG41" s="726"/>
      <c r="BH41" s="727"/>
      <c r="BI41" s="727"/>
      <c r="BJ41" s="727"/>
      <c r="BK41" s="727"/>
      <c r="BL41" s="236"/>
      <c r="BM41" s="661" t="s">
        <v>352</v>
      </c>
      <c r="BN41" s="661"/>
      <c r="BO41" s="661"/>
      <c r="BP41" s="661"/>
      <c r="BQ41" s="661"/>
      <c r="BR41" s="661"/>
      <c r="BS41" s="661"/>
      <c r="BT41" s="661"/>
      <c r="BU41" s="662"/>
      <c r="BV41" s="645" t="s">
        <v>177</v>
      </c>
      <c r="BW41" s="646"/>
      <c r="BX41" s="646"/>
      <c r="BY41" s="646"/>
      <c r="BZ41" s="646"/>
      <c r="CA41" s="646"/>
      <c r="CB41" s="655"/>
      <c r="CD41" s="660" t="s">
        <v>353</v>
      </c>
      <c r="CE41" s="661"/>
      <c r="CF41" s="661"/>
      <c r="CG41" s="661"/>
      <c r="CH41" s="661"/>
      <c r="CI41" s="661"/>
      <c r="CJ41" s="661"/>
      <c r="CK41" s="661"/>
      <c r="CL41" s="661"/>
      <c r="CM41" s="661"/>
      <c r="CN41" s="661"/>
      <c r="CO41" s="661"/>
      <c r="CP41" s="661"/>
      <c r="CQ41" s="662"/>
      <c r="CR41" s="645" t="s">
        <v>177</v>
      </c>
      <c r="CS41" s="681"/>
      <c r="CT41" s="681"/>
      <c r="CU41" s="681"/>
      <c r="CV41" s="681"/>
      <c r="CW41" s="681"/>
      <c r="CX41" s="681"/>
      <c r="CY41" s="682"/>
      <c r="CZ41" s="650" t="s">
        <v>177</v>
      </c>
      <c r="DA41" s="679"/>
      <c r="DB41" s="679"/>
      <c r="DC41" s="683"/>
      <c r="DD41" s="654" t="s">
        <v>177</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354</v>
      </c>
      <c r="C42" s="687"/>
      <c r="D42" s="687"/>
      <c r="E42" s="687"/>
      <c r="F42" s="687"/>
      <c r="G42" s="687"/>
      <c r="H42" s="687"/>
      <c r="I42" s="687"/>
      <c r="J42" s="687"/>
      <c r="K42" s="687"/>
      <c r="L42" s="687"/>
      <c r="M42" s="687"/>
      <c r="N42" s="687"/>
      <c r="O42" s="687"/>
      <c r="P42" s="687"/>
      <c r="Q42" s="688"/>
      <c r="R42" s="730">
        <v>58164100</v>
      </c>
      <c r="S42" s="731"/>
      <c r="T42" s="731"/>
      <c r="U42" s="731"/>
      <c r="V42" s="731"/>
      <c r="W42" s="731"/>
      <c r="X42" s="731"/>
      <c r="Y42" s="739"/>
      <c r="Z42" s="740">
        <v>100</v>
      </c>
      <c r="AA42" s="740"/>
      <c r="AB42" s="740"/>
      <c r="AC42" s="740"/>
      <c r="AD42" s="741">
        <v>25420700</v>
      </c>
      <c r="AE42" s="741"/>
      <c r="AF42" s="741"/>
      <c r="AG42" s="741"/>
      <c r="AH42" s="741"/>
      <c r="AI42" s="741"/>
      <c r="AJ42" s="741"/>
      <c r="AK42" s="741"/>
      <c r="AL42" s="742">
        <v>100</v>
      </c>
      <c r="AM42" s="717"/>
      <c r="AN42" s="717"/>
      <c r="AO42" s="743"/>
      <c r="AQ42" s="744" t="s">
        <v>355</v>
      </c>
      <c r="AR42" s="745"/>
      <c r="AS42" s="745"/>
      <c r="AT42" s="745"/>
      <c r="AU42" s="745"/>
      <c r="AV42" s="745"/>
      <c r="AW42" s="745"/>
      <c r="AX42" s="745"/>
      <c r="AY42" s="746"/>
      <c r="AZ42" s="730">
        <v>3434425</v>
      </c>
      <c r="BA42" s="731"/>
      <c r="BB42" s="731"/>
      <c r="BC42" s="731"/>
      <c r="BD42" s="716"/>
      <c r="BE42" s="716"/>
      <c r="BF42" s="718"/>
      <c r="BG42" s="728"/>
      <c r="BH42" s="729"/>
      <c r="BI42" s="729"/>
      <c r="BJ42" s="729"/>
      <c r="BK42" s="729"/>
      <c r="BL42" s="237"/>
      <c r="BM42" s="671" t="s">
        <v>356</v>
      </c>
      <c r="BN42" s="671"/>
      <c r="BO42" s="671"/>
      <c r="BP42" s="671"/>
      <c r="BQ42" s="671"/>
      <c r="BR42" s="671"/>
      <c r="BS42" s="671"/>
      <c r="BT42" s="671"/>
      <c r="BU42" s="672"/>
      <c r="BV42" s="730">
        <v>344</v>
      </c>
      <c r="BW42" s="731"/>
      <c r="BX42" s="731"/>
      <c r="BY42" s="731"/>
      <c r="BZ42" s="731"/>
      <c r="CA42" s="731"/>
      <c r="CB42" s="738"/>
      <c r="CD42" s="642" t="s">
        <v>357</v>
      </c>
      <c r="CE42" s="643"/>
      <c r="CF42" s="643"/>
      <c r="CG42" s="643"/>
      <c r="CH42" s="643"/>
      <c r="CI42" s="643"/>
      <c r="CJ42" s="643"/>
      <c r="CK42" s="643"/>
      <c r="CL42" s="643"/>
      <c r="CM42" s="643"/>
      <c r="CN42" s="643"/>
      <c r="CO42" s="643"/>
      <c r="CP42" s="643"/>
      <c r="CQ42" s="644"/>
      <c r="CR42" s="645">
        <v>8291654</v>
      </c>
      <c r="CS42" s="646"/>
      <c r="CT42" s="646"/>
      <c r="CU42" s="646"/>
      <c r="CV42" s="646"/>
      <c r="CW42" s="646"/>
      <c r="CX42" s="646"/>
      <c r="CY42" s="647"/>
      <c r="CZ42" s="650">
        <v>15</v>
      </c>
      <c r="DA42" s="651"/>
      <c r="DB42" s="651"/>
      <c r="DC42" s="663"/>
      <c r="DD42" s="654">
        <v>2856722</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358</v>
      </c>
      <c r="CE43" s="643"/>
      <c r="CF43" s="643"/>
      <c r="CG43" s="643"/>
      <c r="CH43" s="643"/>
      <c r="CI43" s="643"/>
      <c r="CJ43" s="643"/>
      <c r="CK43" s="643"/>
      <c r="CL43" s="643"/>
      <c r="CM43" s="643"/>
      <c r="CN43" s="643"/>
      <c r="CO43" s="643"/>
      <c r="CP43" s="643"/>
      <c r="CQ43" s="644"/>
      <c r="CR43" s="645">
        <v>336202</v>
      </c>
      <c r="CS43" s="681"/>
      <c r="CT43" s="681"/>
      <c r="CU43" s="681"/>
      <c r="CV43" s="681"/>
      <c r="CW43" s="681"/>
      <c r="CX43" s="681"/>
      <c r="CY43" s="682"/>
      <c r="CZ43" s="650">
        <v>0.6</v>
      </c>
      <c r="DA43" s="679"/>
      <c r="DB43" s="679"/>
      <c r="DC43" s="683"/>
      <c r="DD43" s="654">
        <v>336202</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307</v>
      </c>
      <c r="CE44" s="758"/>
      <c r="CF44" s="642" t="s">
        <v>359</v>
      </c>
      <c r="CG44" s="643"/>
      <c r="CH44" s="643"/>
      <c r="CI44" s="643"/>
      <c r="CJ44" s="643"/>
      <c r="CK44" s="643"/>
      <c r="CL44" s="643"/>
      <c r="CM44" s="643"/>
      <c r="CN44" s="643"/>
      <c r="CO44" s="643"/>
      <c r="CP44" s="643"/>
      <c r="CQ44" s="644"/>
      <c r="CR44" s="645">
        <v>7556073</v>
      </c>
      <c r="CS44" s="646"/>
      <c r="CT44" s="646"/>
      <c r="CU44" s="646"/>
      <c r="CV44" s="646"/>
      <c r="CW44" s="646"/>
      <c r="CX44" s="646"/>
      <c r="CY44" s="647"/>
      <c r="CZ44" s="650">
        <v>13.6</v>
      </c>
      <c r="DA44" s="651"/>
      <c r="DB44" s="651"/>
      <c r="DC44" s="663"/>
      <c r="DD44" s="654">
        <v>2384961</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360</v>
      </c>
      <c r="CG45" s="643"/>
      <c r="CH45" s="643"/>
      <c r="CI45" s="643"/>
      <c r="CJ45" s="643"/>
      <c r="CK45" s="643"/>
      <c r="CL45" s="643"/>
      <c r="CM45" s="643"/>
      <c r="CN45" s="643"/>
      <c r="CO45" s="643"/>
      <c r="CP45" s="643"/>
      <c r="CQ45" s="644"/>
      <c r="CR45" s="645">
        <v>3139797</v>
      </c>
      <c r="CS45" s="681"/>
      <c r="CT45" s="681"/>
      <c r="CU45" s="681"/>
      <c r="CV45" s="681"/>
      <c r="CW45" s="681"/>
      <c r="CX45" s="681"/>
      <c r="CY45" s="682"/>
      <c r="CZ45" s="650">
        <v>5.7</v>
      </c>
      <c r="DA45" s="679"/>
      <c r="DB45" s="679"/>
      <c r="DC45" s="683"/>
      <c r="DD45" s="654">
        <v>129655</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362</v>
      </c>
      <c r="CG46" s="643"/>
      <c r="CH46" s="643"/>
      <c r="CI46" s="643"/>
      <c r="CJ46" s="643"/>
      <c r="CK46" s="643"/>
      <c r="CL46" s="643"/>
      <c r="CM46" s="643"/>
      <c r="CN46" s="643"/>
      <c r="CO46" s="643"/>
      <c r="CP46" s="643"/>
      <c r="CQ46" s="644"/>
      <c r="CR46" s="645">
        <v>4166651</v>
      </c>
      <c r="CS46" s="646"/>
      <c r="CT46" s="646"/>
      <c r="CU46" s="646"/>
      <c r="CV46" s="646"/>
      <c r="CW46" s="646"/>
      <c r="CX46" s="646"/>
      <c r="CY46" s="647"/>
      <c r="CZ46" s="650">
        <v>7.5</v>
      </c>
      <c r="DA46" s="651"/>
      <c r="DB46" s="651"/>
      <c r="DC46" s="663"/>
      <c r="DD46" s="654">
        <v>2239745</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364</v>
      </c>
      <c r="CG47" s="643"/>
      <c r="CH47" s="643"/>
      <c r="CI47" s="643"/>
      <c r="CJ47" s="643"/>
      <c r="CK47" s="643"/>
      <c r="CL47" s="643"/>
      <c r="CM47" s="643"/>
      <c r="CN47" s="643"/>
      <c r="CO47" s="643"/>
      <c r="CP47" s="643"/>
      <c r="CQ47" s="644"/>
      <c r="CR47" s="645">
        <v>735581</v>
      </c>
      <c r="CS47" s="681"/>
      <c r="CT47" s="681"/>
      <c r="CU47" s="681"/>
      <c r="CV47" s="681"/>
      <c r="CW47" s="681"/>
      <c r="CX47" s="681"/>
      <c r="CY47" s="682"/>
      <c r="CZ47" s="650">
        <v>1.3</v>
      </c>
      <c r="DA47" s="679"/>
      <c r="DB47" s="679"/>
      <c r="DC47" s="683"/>
      <c r="DD47" s="654">
        <v>471761</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365</v>
      </c>
      <c r="CD48" s="761"/>
      <c r="CE48" s="762"/>
      <c r="CF48" s="642" t="s">
        <v>366</v>
      </c>
      <c r="CG48" s="643"/>
      <c r="CH48" s="643"/>
      <c r="CI48" s="643"/>
      <c r="CJ48" s="643"/>
      <c r="CK48" s="643"/>
      <c r="CL48" s="643"/>
      <c r="CM48" s="643"/>
      <c r="CN48" s="643"/>
      <c r="CO48" s="643"/>
      <c r="CP48" s="643"/>
      <c r="CQ48" s="644"/>
      <c r="CR48" s="645" t="s">
        <v>241</v>
      </c>
      <c r="CS48" s="646"/>
      <c r="CT48" s="646"/>
      <c r="CU48" s="646"/>
      <c r="CV48" s="646"/>
      <c r="CW48" s="646"/>
      <c r="CX48" s="646"/>
      <c r="CY48" s="647"/>
      <c r="CZ48" s="650" t="s">
        <v>241</v>
      </c>
      <c r="DA48" s="651"/>
      <c r="DB48" s="651"/>
      <c r="DC48" s="663"/>
      <c r="DD48" s="654" t="s">
        <v>241</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367</v>
      </c>
      <c r="CE49" s="687"/>
      <c r="CF49" s="687"/>
      <c r="CG49" s="687"/>
      <c r="CH49" s="687"/>
      <c r="CI49" s="687"/>
      <c r="CJ49" s="687"/>
      <c r="CK49" s="687"/>
      <c r="CL49" s="687"/>
      <c r="CM49" s="687"/>
      <c r="CN49" s="687"/>
      <c r="CO49" s="687"/>
      <c r="CP49" s="687"/>
      <c r="CQ49" s="688"/>
      <c r="CR49" s="730">
        <v>55398556</v>
      </c>
      <c r="CS49" s="716"/>
      <c r="CT49" s="716"/>
      <c r="CU49" s="716"/>
      <c r="CV49" s="716"/>
      <c r="CW49" s="716"/>
      <c r="CX49" s="716"/>
      <c r="CY49" s="747"/>
      <c r="CZ49" s="742">
        <v>100</v>
      </c>
      <c r="DA49" s="748"/>
      <c r="DB49" s="748"/>
      <c r="DC49" s="749"/>
      <c r="DD49" s="750">
        <v>31726684</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7NBVarq0V0Wjp9w+FS8d0Q1egxTxktyHl4nfiXZmCjzjghcl3dt37s6IsnFxfkN4lG0YJK77vM80M5vaJLhK7Q==" saltValue="ZWl5v1t789AVcpsbpWIpD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369</v>
      </c>
      <c r="DK2" s="793"/>
      <c r="DL2" s="793"/>
      <c r="DM2" s="793"/>
      <c r="DN2" s="793"/>
      <c r="DO2" s="794"/>
      <c r="DP2" s="250"/>
      <c r="DQ2" s="792" t="s">
        <v>370</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371</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373</v>
      </c>
      <c r="B5" s="787"/>
      <c r="C5" s="787"/>
      <c r="D5" s="787"/>
      <c r="E5" s="787"/>
      <c r="F5" s="787"/>
      <c r="G5" s="787"/>
      <c r="H5" s="787"/>
      <c r="I5" s="787"/>
      <c r="J5" s="787"/>
      <c r="K5" s="787"/>
      <c r="L5" s="787"/>
      <c r="M5" s="787"/>
      <c r="N5" s="787"/>
      <c r="O5" s="787"/>
      <c r="P5" s="788"/>
      <c r="Q5" s="763" t="s">
        <v>374</v>
      </c>
      <c r="R5" s="764"/>
      <c r="S5" s="764"/>
      <c r="T5" s="764"/>
      <c r="U5" s="765"/>
      <c r="V5" s="763" t="s">
        <v>375</v>
      </c>
      <c r="W5" s="764"/>
      <c r="X5" s="764"/>
      <c r="Y5" s="764"/>
      <c r="Z5" s="765"/>
      <c r="AA5" s="763" t="s">
        <v>376</v>
      </c>
      <c r="AB5" s="764"/>
      <c r="AC5" s="764"/>
      <c r="AD5" s="764"/>
      <c r="AE5" s="764"/>
      <c r="AF5" s="796" t="s">
        <v>377</v>
      </c>
      <c r="AG5" s="764"/>
      <c r="AH5" s="764"/>
      <c r="AI5" s="764"/>
      <c r="AJ5" s="775"/>
      <c r="AK5" s="764" t="s">
        <v>378</v>
      </c>
      <c r="AL5" s="764"/>
      <c r="AM5" s="764"/>
      <c r="AN5" s="764"/>
      <c r="AO5" s="765"/>
      <c r="AP5" s="763" t="s">
        <v>379</v>
      </c>
      <c r="AQ5" s="764"/>
      <c r="AR5" s="764"/>
      <c r="AS5" s="764"/>
      <c r="AT5" s="765"/>
      <c r="AU5" s="763" t="s">
        <v>380</v>
      </c>
      <c r="AV5" s="764"/>
      <c r="AW5" s="764"/>
      <c r="AX5" s="764"/>
      <c r="AY5" s="775"/>
      <c r="AZ5" s="257"/>
      <c r="BA5" s="257"/>
      <c r="BB5" s="257"/>
      <c r="BC5" s="257"/>
      <c r="BD5" s="257"/>
      <c r="BE5" s="258"/>
      <c r="BF5" s="258"/>
      <c r="BG5" s="258"/>
      <c r="BH5" s="258"/>
      <c r="BI5" s="258"/>
      <c r="BJ5" s="258"/>
      <c r="BK5" s="258"/>
      <c r="BL5" s="258"/>
      <c r="BM5" s="258"/>
      <c r="BN5" s="258"/>
      <c r="BO5" s="258"/>
      <c r="BP5" s="258"/>
      <c r="BQ5" s="786" t="s">
        <v>381</v>
      </c>
      <c r="BR5" s="787"/>
      <c r="BS5" s="787"/>
      <c r="BT5" s="787"/>
      <c r="BU5" s="787"/>
      <c r="BV5" s="787"/>
      <c r="BW5" s="787"/>
      <c r="BX5" s="787"/>
      <c r="BY5" s="787"/>
      <c r="BZ5" s="787"/>
      <c r="CA5" s="787"/>
      <c r="CB5" s="787"/>
      <c r="CC5" s="787"/>
      <c r="CD5" s="787"/>
      <c r="CE5" s="787"/>
      <c r="CF5" s="787"/>
      <c r="CG5" s="788"/>
      <c r="CH5" s="763" t="s">
        <v>382</v>
      </c>
      <c r="CI5" s="764"/>
      <c r="CJ5" s="764"/>
      <c r="CK5" s="764"/>
      <c r="CL5" s="765"/>
      <c r="CM5" s="763" t="s">
        <v>383</v>
      </c>
      <c r="CN5" s="764"/>
      <c r="CO5" s="764"/>
      <c r="CP5" s="764"/>
      <c r="CQ5" s="765"/>
      <c r="CR5" s="763" t="s">
        <v>384</v>
      </c>
      <c r="CS5" s="764"/>
      <c r="CT5" s="764"/>
      <c r="CU5" s="764"/>
      <c r="CV5" s="765"/>
      <c r="CW5" s="763" t="s">
        <v>385</v>
      </c>
      <c r="CX5" s="764"/>
      <c r="CY5" s="764"/>
      <c r="CZ5" s="764"/>
      <c r="DA5" s="765"/>
      <c r="DB5" s="763" t="s">
        <v>386</v>
      </c>
      <c r="DC5" s="764"/>
      <c r="DD5" s="764"/>
      <c r="DE5" s="764"/>
      <c r="DF5" s="765"/>
      <c r="DG5" s="769" t="s">
        <v>387</v>
      </c>
      <c r="DH5" s="770"/>
      <c r="DI5" s="770"/>
      <c r="DJ5" s="770"/>
      <c r="DK5" s="771"/>
      <c r="DL5" s="769" t="s">
        <v>388</v>
      </c>
      <c r="DM5" s="770"/>
      <c r="DN5" s="770"/>
      <c r="DO5" s="770"/>
      <c r="DP5" s="771"/>
      <c r="DQ5" s="763" t="s">
        <v>389</v>
      </c>
      <c r="DR5" s="764"/>
      <c r="DS5" s="764"/>
      <c r="DT5" s="764"/>
      <c r="DU5" s="765"/>
      <c r="DV5" s="763" t="s">
        <v>380</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390</v>
      </c>
      <c r="C7" s="778"/>
      <c r="D7" s="778"/>
      <c r="E7" s="778"/>
      <c r="F7" s="778"/>
      <c r="G7" s="778"/>
      <c r="H7" s="778"/>
      <c r="I7" s="778"/>
      <c r="J7" s="778"/>
      <c r="K7" s="778"/>
      <c r="L7" s="778"/>
      <c r="M7" s="778"/>
      <c r="N7" s="778"/>
      <c r="O7" s="778"/>
      <c r="P7" s="779"/>
      <c r="Q7" s="780">
        <v>58164</v>
      </c>
      <c r="R7" s="781"/>
      <c r="S7" s="781"/>
      <c r="T7" s="781"/>
      <c r="U7" s="781"/>
      <c r="V7" s="781">
        <v>55399</v>
      </c>
      <c r="W7" s="781"/>
      <c r="X7" s="781"/>
      <c r="Y7" s="781"/>
      <c r="Z7" s="781"/>
      <c r="AA7" s="781">
        <v>2765</v>
      </c>
      <c r="AB7" s="781"/>
      <c r="AC7" s="781"/>
      <c r="AD7" s="781"/>
      <c r="AE7" s="782"/>
      <c r="AF7" s="783">
        <v>2201</v>
      </c>
      <c r="AG7" s="784"/>
      <c r="AH7" s="784"/>
      <c r="AI7" s="784"/>
      <c r="AJ7" s="785"/>
      <c r="AK7" s="820">
        <v>4796</v>
      </c>
      <c r="AL7" s="821"/>
      <c r="AM7" s="821"/>
      <c r="AN7" s="821"/>
      <c r="AO7" s="821"/>
      <c r="AP7" s="821">
        <v>40553</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598</v>
      </c>
      <c r="BT7" s="825"/>
      <c r="BU7" s="825"/>
      <c r="BV7" s="825"/>
      <c r="BW7" s="825"/>
      <c r="BX7" s="825"/>
      <c r="BY7" s="825"/>
      <c r="BZ7" s="825"/>
      <c r="CA7" s="825"/>
      <c r="CB7" s="825"/>
      <c r="CC7" s="825"/>
      <c r="CD7" s="825"/>
      <c r="CE7" s="825"/>
      <c r="CF7" s="825"/>
      <c r="CG7" s="826"/>
      <c r="CH7" s="817">
        <v>-4</v>
      </c>
      <c r="CI7" s="818"/>
      <c r="CJ7" s="818"/>
      <c r="CK7" s="818"/>
      <c r="CL7" s="819"/>
      <c r="CM7" s="817">
        <v>108</v>
      </c>
      <c r="CN7" s="818"/>
      <c r="CO7" s="818"/>
      <c r="CP7" s="818"/>
      <c r="CQ7" s="819"/>
      <c r="CR7" s="817">
        <v>35</v>
      </c>
      <c r="CS7" s="818"/>
      <c r="CT7" s="818"/>
      <c r="CU7" s="818"/>
      <c r="CV7" s="819"/>
      <c r="CW7" s="817">
        <v>11</v>
      </c>
      <c r="CX7" s="818"/>
      <c r="CY7" s="818"/>
      <c r="CZ7" s="818"/>
      <c r="DA7" s="819"/>
      <c r="DB7" s="817" t="s">
        <v>529</v>
      </c>
      <c r="DC7" s="818"/>
      <c r="DD7" s="818"/>
      <c r="DE7" s="818"/>
      <c r="DF7" s="819"/>
      <c r="DG7" s="817" t="s">
        <v>529</v>
      </c>
      <c r="DH7" s="818"/>
      <c r="DI7" s="818"/>
      <c r="DJ7" s="818"/>
      <c r="DK7" s="819"/>
      <c r="DL7" s="817" t="s">
        <v>529</v>
      </c>
      <c r="DM7" s="818"/>
      <c r="DN7" s="818"/>
      <c r="DO7" s="818"/>
      <c r="DP7" s="819"/>
      <c r="DQ7" s="817" t="s">
        <v>529</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599</v>
      </c>
      <c r="BT8" s="815"/>
      <c r="BU8" s="815"/>
      <c r="BV8" s="815"/>
      <c r="BW8" s="815"/>
      <c r="BX8" s="815"/>
      <c r="BY8" s="815"/>
      <c r="BZ8" s="815"/>
      <c r="CA8" s="815"/>
      <c r="CB8" s="815"/>
      <c r="CC8" s="815"/>
      <c r="CD8" s="815"/>
      <c r="CE8" s="815"/>
      <c r="CF8" s="815"/>
      <c r="CG8" s="816"/>
      <c r="CH8" s="827">
        <v>1</v>
      </c>
      <c r="CI8" s="828"/>
      <c r="CJ8" s="828"/>
      <c r="CK8" s="828"/>
      <c r="CL8" s="829"/>
      <c r="CM8" s="827">
        <v>70</v>
      </c>
      <c r="CN8" s="828"/>
      <c r="CO8" s="828"/>
      <c r="CP8" s="828"/>
      <c r="CQ8" s="829"/>
      <c r="CR8" s="827">
        <v>5</v>
      </c>
      <c r="CS8" s="828"/>
      <c r="CT8" s="828"/>
      <c r="CU8" s="828"/>
      <c r="CV8" s="829"/>
      <c r="CW8" s="827">
        <v>0</v>
      </c>
      <c r="CX8" s="828"/>
      <c r="CY8" s="828"/>
      <c r="CZ8" s="828"/>
      <c r="DA8" s="829"/>
      <c r="DB8" s="827" t="s">
        <v>529</v>
      </c>
      <c r="DC8" s="828"/>
      <c r="DD8" s="828"/>
      <c r="DE8" s="828"/>
      <c r="DF8" s="829"/>
      <c r="DG8" s="827" t="s">
        <v>529</v>
      </c>
      <c r="DH8" s="828"/>
      <c r="DI8" s="828"/>
      <c r="DJ8" s="828"/>
      <c r="DK8" s="829"/>
      <c r="DL8" s="827" t="s">
        <v>529</v>
      </c>
      <c r="DM8" s="828"/>
      <c r="DN8" s="828"/>
      <c r="DO8" s="828"/>
      <c r="DP8" s="829"/>
      <c r="DQ8" s="827" t="s">
        <v>529</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600</v>
      </c>
      <c r="BT9" s="815"/>
      <c r="BU9" s="815"/>
      <c r="BV9" s="815"/>
      <c r="BW9" s="815"/>
      <c r="BX9" s="815"/>
      <c r="BY9" s="815"/>
      <c r="BZ9" s="815"/>
      <c r="CA9" s="815"/>
      <c r="CB9" s="815"/>
      <c r="CC9" s="815"/>
      <c r="CD9" s="815"/>
      <c r="CE9" s="815"/>
      <c r="CF9" s="815"/>
      <c r="CG9" s="816"/>
      <c r="CH9" s="827">
        <v>0</v>
      </c>
      <c r="CI9" s="828"/>
      <c r="CJ9" s="828"/>
      <c r="CK9" s="828"/>
      <c r="CL9" s="829"/>
      <c r="CM9" s="827">
        <v>45</v>
      </c>
      <c r="CN9" s="828"/>
      <c r="CO9" s="828"/>
      <c r="CP9" s="828"/>
      <c r="CQ9" s="829"/>
      <c r="CR9" s="827">
        <v>30</v>
      </c>
      <c r="CS9" s="828"/>
      <c r="CT9" s="828"/>
      <c r="CU9" s="828"/>
      <c r="CV9" s="829"/>
      <c r="CW9" s="827">
        <v>13</v>
      </c>
      <c r="CX9" s="828"/>
      <c r="CY9" s="828"/>
      <c r="CZ9" s="828"/>
      <c r="DA9" s="829"/>
      <c r="DB9" s="827" t="s">
        <v>529</v>
      </c>
      <c r="DC9" s="828"/>
      <c r="DD9" s="828"/>
      <c r="DE9" s="828"/>
      <c r="DF9" s="829"/>
      <c r="DG9" s="827" t="s">
        <v>529</v>
      </c>
      <c r="DH9" s="828"/>
      <c r="DI9" s="828"/>
      <c r="DJ9" s="828"/>
      <c r="DK9" s="829"/>
      <c r="DL9" s="827" t="s">
        <v>529</v>
      </c>
      <c r="DM9" s="828"/>
      <c r="DN9" s="828"/>
      <c r="DO9" s="828"/>
      <c r="DP9" s="829"/>
      <c r="DQ9" s="827" t="s">
        <v>529</v>
      </c>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601</v>
      </c>
      <c r="BT10" s="815"/>
      <c r="BU10" s="815"/>
      <c r="BV10" s="815"/>
      <c r="BW10" s="815"/>
      <c r="BX10" s="815"/>
      <c r="BY10" s="815"/>
      <c r="BZ10" s="815"/>
      <c r="CA10" s="815"/>
      <c r="CB10" s="815"/>
      <c r="CC10" s="815"/>
      <c r="CD10" s="815"/>
      <c r="CE10" s="815"/>
      <c r="CF10" s="815"/>
      <c r="CG10" s="816"/>
      <c r="CH10" s="827">
        <v>1</v>
      </c>
      <c r="CI10" s="828"/>
      <c r="CJ10" s="828"/>
      <c r="CK10" s="828"/>
      <c r="CL10" s="829"/>
      <c r="CM10" s="827">
        <v>7</v>
      </c>
      <c r="CN10" s="828"/>
      <c r="CO10" s="828"/>
      <c r="CP10" s="828"/>
      <c r="CQ10" s="829"/>
      <c r="CR10" s="827">
        <v>0</v>
      </c>
      <c r="CS10" s="828"/>
      <c r="CT10" s="828"/>
      <c r="CU10" s="828"/>
      <c r="CV10" s="829"/>
      <c r="CW10" s="827">
        <v>13</v>
      </c>
      <c r="CX10" s="828"/>
      <c r="CY10" s="828"/>
      <c r="CZ10" s="828"/>
      <c r="DA10" s="829"/>
      <c r="DB10" s="827" t="s">
        <v>607</v>
      </c>
      <c r="DC10" s="828"/>
      <c r="DD10" s="828"/>
      <c r="DE10" s="828"/>
      <c r="DF10" s="829"/>
      <c r="DG10" s="827" t="s">
        <v>607</v>
      </c>
      <c r="DH10" s="828"/>
      <c r="DI10" s="828"/>
      <c r="DJ10" s="828"/>
      <c r="DK10" s="829"/>
      <c r="DL10" s="827" t="s">
        <v>607</v>
      </c>
      <c r="DM10" s="828"/>
      <c r="DN10" s="828"/>
      <c r="DO10" s="828"/>
      <c r="DP10" s="829"/>
      <c r="DQ10" s="827" t="s">
        <v>607</v>
      </c>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391</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392</v>
      </c>
      <c r="B23" s="836" t="s">
        <v>393</v>
      </c>
      <c r="C23" s="837"/>
      <c r="D23" s="837"/>
      <c r="E23" s="837"/>
      <c r="F23" s="837"/>
      <c r="G23" s="837"/>
      <c r="H23" s="837"/>
      <c r="I23" s="837"/>
      <c r="J23" s="837"/>
      <c r="K23" s="837"/>
      <c r="L23" s="837"/>
      <c r="M23" s="837"/>
      <c r="N23" s="837"/>
      <c r="O23" s="837"/>
      <c r="P23" s="838"/>
      <c r="Q23" s="839">
        <v>58164</v>
      </c>
      <c r="R23" s="840"/>
      <c r="S23" s="840"/>
      <c r="T23" s="840"/>
      <c r="U23" s="840"/>
      <c r="V23" s="840">
        <v>55399</v>
      </c>
      <c r="W23" s="840"/>
      <c r="X23" s="840"/>
      <c r="Y23" s="840"/>
      <c r="Z23" s="840"/>
      <c r="AA23" s="840">
        <v>2765</v>
      </c>
      <c r="AB23" s="840"/>
      <c r="AC23" s="840"/>
      <c r="AD23" s="840"/>
      <c r="AE23" s="841"/>
      <c r="AF23" s="842">
        <v>2201</v>
      </c>
      <c r="AG23" s="840"/>
      <c r="AH23" s="840"/>
      <c r="AI23" s="840"/>
      <c r="AJ23" s="843"/>
      <c r="AK23" s="844"/>
      <c r="AL23" s="845"/>
      <c r="AM23" s="845"/>
      <c r="AN23" s="845"/>
      <c r="AO23" s="845"/>
      <c r="AP23" s="840">
        <v>40553</v>
      </c>
      <c r="AQ23" s="840"/>
      <c r="AR23" s="840"/>
      <c r="AS23" s="840"/>
      <c r="AT23" s="840"/>
      <c r="AU23" s="846"/>
      <c r="AV23" s="846"/>
      <c r="AW23" s="846"/>
      <c r="AX23" s="846"/>
      <c r="AY23" s="847"/>
      <c r="AZ23" s="855" t="s">
        <v>394</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395</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396</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373</v>
      </c>
      <c r="B26" s="787"/>
      <c r="C26" s="787"/>
      <c r="D26" s="787"/>
      <c r="E26" s="787"/>
      <c r="F26" s="787"/>
      <c r="G26" s="787"/>
      <c r="H26" s="787"/>
      <c r="I26" s="787"/>
      <c r="J26" s="787"/>
      <c r="K26" s="787"/>
      <c r="L26" s="787"/>
      <c r="M26" s="787"/>
      <c r="N26" s="787"/>
      <c r="O26" s="787"/>
      <c r="P26" s="788"/>
      <c r="Q26" s="763" t="s">
        <v>397</v>
      </c>
      <c r="R26" s="764"/>
      <c r="S26" s="764"/>
      <c r="T26" s="764"/>
      <c r="U26" s="765"/>
      <c r="V26" s="763" t="s">
        <v>398</v>
      </c>
      <c r="W26" s="764"/>
      <c r="X26" s="764"/>
      <c r="Y26" s="764"/>
      <c r="Z26" s="765"/>
      <c r="AA26" s="763" t="s">
        <v>399</v>
      </c>
      <c r="AB26" s="764"/>
      <c r="AC26" s="764"/>
      <c r="AD26" s="764"/>
      <c r="AE26" s="764"/>
      <c r="AF26" s="858" t="s">
        <v>400</v>
      </c>
      <c r="AG26" s="859"/>
      <c r="AH26" s="859"/>
      <c r="AI26" s="859"/>
      <c r="AJ26" s="860"/>
      <c r="AK26" s="764" t="s">
        <v>401</v>
      </c>
      <c r="AL26" s="764"/>
      <c r="AM26" s="764"/>
      <c r="AN26" s="764"/>
      <c r="AO26" s="765"/>
      <c r="AP26" s="763" t="s">
        <v>402</v>
      </c>
      <c r="AQ26" s="764"/>
      <c r="AR26" s="764"/>
      <c r="AS26" s="764"/>
      <c r="AT26" s="765"/>
      <c r="AU26" s="763" t="s">
        <v>403</v>
      </c>
      <c r="AV26" s="764"/>
      <c r="AW26" s="764"/>
      <c r="AX26" s="764"/>
      <c r="AY26" s="765"/>
      <c r="AZ26" s="763" t="s">
        <v>404</v>
      </c>
      <c r="BA26" s="764"/>
      <c r="BB26" s="764"/>
      <c r="BC26" s="764"/>
      <c r="BD26" s="765"/>
      <c r="BE26" s="763" t="s">
        <v>380</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405</v>
      </c>
      <c r="C28" s="778"/>
      <c r="D28" s="778"/>
      <c r="E28" s="778"/>
      <c r="F28" s="778"/>
      <c r="G28" s="778"/>
      <c r="H28" s="778"/>
      <c r="I28" s="778"/>
      <c r="J28" s="778"/>
      <c r="K28" s="778"/>
      <c r="L28" s="778"/>
      <c r="M28" s="778"/>
      <c r="N28" s="778"/>
      <c r="O28" s="778"/>
      <c r="P28" s="779"/>
      <c r="Q28" s="868">
        <v>11726</v>
      </c>
      <c r="R28" s="869"/>
      <c r="S28" s="869"/>
      <c r="T28" s="869"/>
      <c r="U28" s="869"/>
      <c r="V28" s="869">
        <v>11475</v>
      </c>
      <c r="W28" s="869"/>
      <c r="X28" s="869"/>
      <c r="Y28" s="869"/>
      <c r="Z28" s="869"/>
      <c r="AA28" s="869">
        <v>251</v>
      </c>
      <c r="AB28" s="869"/>
      <c r="AC28" s="869"/>
      <c r="AD28" s="869"/>
      <c r="AE28" s="870"/>
      <c r="AF28" s="871">
        <v>251</v>
      </c>
      <c r="AG28" s="869"/>
      <c r="AH28" s="869"/>
      <c r="AI28" s="869"/>
      <c r="AJ28" s="872"/>
      <c r="AK28" s="873">
        <v>1084</v>
      </c>
      <c r="AL28" s="864"/>
      <c r="AM28" s="864"/>
      <c r="AN28" s="864"/>
      <c r="AO28" s="864"/>
      <c r="AP28" s="864" t="s">
        <v>591</v>
      </c>
      <c r="AQ28" s="864"/>
      <c r="AR28" s="864"/>
      <c r="AS28" s="864"/>
      <c r="AT28" s="864"/>
      <c r="AU28" s="864" t="s">
        <v>591</v>
      </c>
      <c r="AV28" s="864"/>
      <c r="AW28" s="864"/>
      <c r="AX28" s="864"/>
      <c r="AY28" s="864"/>
      <c r="AZ28" s="865" t="s">
        <v>529</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406</v>
      </c>
      <c r="C29" s="802"/>
      <c r="D29" s="802"/>
      <c r="E29" s="802"/>
      <c r="F29" s="802"/>
      <c r="G29" s="802"/>
      <c r="H29" s="802"/>
      <c r="I29" s="802"/>
      <c r="J29" s="802"/>
      <c r="K29" s="802"/>
      <c r="L29" s="802"/>
      <c r="M29" s="802"/>
      <c r="N29" s="802"/>
      <c r="O29" s="802"/>
      <c r="P29" s="803"/>
      <c r="Q29" s="804">
        <v>11264</v>
      </c>
      <c r="R29" s="805"/>
      <c r="S29" s="805"/>
      <c r="T29" s="805"/>
      <c r="U29" s="805"/>
      <c r="V29" s="805">
        <v>11099</v>
      </c>
      <c r="W29" s="805"/>
      <c r="X29" s="805"/>
      <c r="Y29" s="805"/>
      <c r="Z29" s="805"/>
      <c r="AA29" s="805">
        <v>165</v>
      </c>
      <c r="AB29" s="805"/>
      <c r="AC29" s="805"/>
      <c r="AD29" s="805"/>
      <c r="AE29" s="806"/>
      <c r="AF29" s="807">
        <v>165</v>
      </c>
      <c r="AG29" s="808"/>
      <c r="AH29" s="808"/>
      <c r="AI29" s="808"/>
      <c r="AJ29" s="809"/>
      <c r="AK29" s="876">
        <v>1702</v>
      </c>
      <c r="AL29" s="877"/>
      <c r="AM29" s="877"/>
      <c r="AN29" s="877"/>
      <c r="AO29" s="877"/>
      <c r="AP29" s="877" t="s">
        <v>529</v>
      </c>
      <c r="AQ29" s="877"/>
      <c r="AR29" s="877"/>
      <c r="AS29" s="877"/>
      <c r="AT29" s="877"/>
      <c r="AU29" s="877" t="s">
        <v>529</v>
      </c>
      <c r="AV29" s="877"/>
      <c r="AW29" s="877"/>
      <c r="AX29" s="877"/>
      <c r="AY29" s="877"/>
      <c r="AZ29" s="878" t="s">
        <v>529</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407</v>
      </c>
      <c r="C30" s="802"/>
      <c r="D30" s="802"/>
      <c r="E30" s="802"/>
      <c r="F30" s="802"/>
      <c r="G30" s="802"/>
      <c r="H30" s="802"/>
      <c r="I30" s="802"/>
      <c r="J30" s="802"/>
      <c r="K30" s="802"/>
      <c r="L30" s="802"/>
      <c r="M30" s="802"/>
      <c r="N30" s="802"/>
      <c r="O30" s="802"/>
      <c r="P30" s="803"/>
      <c r="Q30" s="804">
        <v>1250</v>
      </c>
      <c r="R30" s="805"/>
      <c r="S30" s="805"/>
      <c r="T30" s="805"/>
      <c r="U30" s="805"/>
      <c r="V30" s="805">
        <v>1239</v>
      </c>
      <c r="W30" s="805"/>
      <c r="X30" s="805"/>
      <c r="Y30" s="805"/>
      <c r="Z30" s="805"/>
      <c r="AA30" s="805">
        <v>11</v>
      </c>
      <c r="AB30" s="805"/>
      <c r="AC30" s="805"/>
      <c r="AD30" s="805"/>
      <c r="AE30" s="806"/>
      <c r="AF30" s="807">
        <v>11</v>
      </c>
      <c r="AG30" s="808"/>
      <c r="AH30" s="808"/>
      <c r="AI30" s="808"/>
      <c r="AJ30" s="809"/>
      <c r="AK30" s="876">
        <v>424</v>
      </c>
      <c r="AL30" s="877"/>
      <c r="AM30" s="877"/>
      <c r="AN30" s="877"/>
      <c r="AO30" s="877"/>
      <c r="AP30" s="877" t="s">
        <v>529</v>
      </c>
      <c r="AQ30" s="877"/>
      <c r="AR30" s="877"/>
      <c r="AS30" s="877"/>
      <c r="AT30" s="877"/>
      <c r="AU30" s="877" t="s">
        <v>529</v>
      </c>
      <c r="AV30" s="877"/>
      <c r="AW30" s="877"/>
      <c r="AX30" s="877"/>
      <c r="AY30" s="877"/>
      <c r="AZ30" s="878" t="s">
        <v>529</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408</v>
      </c>
      <c r="C31" s="802"/>
      <c r="D31" s="802"/>
      <c r="E31" s="802"/>
      <c r="F31" s="802"/>
      <c r="G31" s="802"/>
      <c r="H31" s="802"/>
      <c r="I31" s="802"/>
      <c r="J31" s="802"/>
      <c r="K31" s="802"/>
      <c r="L31" s="802"/>
      <c r="M31" s="802"/>
      <c r="N31" s="802"/>
      <c r="O31" s="802"/>
      <c r="P31" s="803"/>
      <c r="Q31" s="804">
        <v>1667</v>
      </c>
      <c r="R31" s="805"/>
      <c r="S31" s="805"/>
      <c r="T31" s="805"/>
      <c r="U31" s="805"/>
      <c r="V31" s="805">
        <v>1369</v>
      </c>
      <c r="W31" s="805"/>
      <c r="X31" s="805"/>
      <c r="Y31" s="805"/>
      <c r="Z31" s="805"/>
      <c r="AA31" s="805">
        <v>298</v>
      </c>
      <c r="AB31" s="805"/>
      <c r="AC31" s="805"/>
      <c r="AD31" s="805"/>
      <c r="AE31" s="806"/>
      <c r="AF31" s="807">
        <v>3112</v>
      </c>
      <c r="AG31" s="808"/>
      <c r="AH31" s="808"/>
      <c r="AI31" s="808"/>
      <c r="AJ31" s="809"/>
      <c r="AK31" s="876" t="s">
        <v>591</v>
      </c>
      <c r="AL31" s="877"/>
      <c r="AM31" s="877"/>
      <c r="AN31" s="877"/>
      <c r="AO31" s="877"/>
      <c r="AP31" s="877">
        <v>2381</v>
      </c>
      <c r="AQ31" s="877"/>
      <c r="AR31" s="877"/>
      <c r="AS31" s="877"/>
      <c r="AT31" s="877"/>
      <c r="AU31" s="877">
        <v>171</v>
      </c>
      <c r="AV31" s="877"/>
      <c r="AW31" s="877"/>
      <c r="AX31" s="877"/>
      <c r="AY31" s="877"/>
      <c r="AZ31" s="878" t="s">
        <v>608</v>
      </c>
      <c r="BA31" s="878"/>
      <c r="BB31" s="878"/>
      <c r="BC31" s="878"/>
      <c r="BD31" s="878"/>
      <c r="BE31" s="874" t="s">
        <v>409</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410</v>
      </c>
      <c r="C32" s="802"/>
      <c r="D32" s="802"/>
      <c r="E32" s="802"/>
      <c r="F32" s="802"/>
      <c r="G32" s="802"/>
      <c r="H32" s="802"/>
      <c r="I32" s="802"/>
      <c r="J32" s="802"/>
      <c r="K32" s="802"/>
      <c r="L32" s="802"/>
      <c r="M32" s="802"/>
      <c r="N32" s="802"/>
      <c r="O32" s="802"/>
      <c r="P32" s="803"/>
      <c r="Q32" s="804">
        <v>1003</v>
      </c>
      <c r="R32" s="805"/>
      <c r="S32" s="805"/>
      <c r="T32" s="805"/>
      <c r="U32" s="805"/>
      <c r="V32" s="805">
        <v>927</v>
      </c>
      <c r="W32" s="805"/>
      <c r="X32" s="805"/>
      <c r="Y32" s="805"/>
      <c r="Z32" s="805"/>
      <c r="AA32" s="805">
        <v>76</v>
      </c>
      <c r="AB32" s="805"/>
      <c r="AC32" s="805"/>
      <c r="AD32" s="805"/>
      <c r="AE32" s="806"/>
      <c r="AF32" s="807">
        <v>72</v>
      </c>
      <c r="AG32" s="808"/>
      <c r="AH32" s="808"/>
      <c r="AI32" s="808"/>
      <c r="AJ32" s="809"/>
      <c r="AK32" s="876">
        <v>466</v>
      </c>
      <c r="AL32" s="877"/>
      <c r="AM32" s="877"/>
      <c r="AN32" s="877"/>
      <c r="AO32" s="877"/>
      <c r="AP32" s="877">
        <v>5087</v>
      </c>
      <c r="AQ32" s="877"/>
      <c r="AR32" s="877"/>
      <c r="AS32" s="877"/>
      <c r="AT32" s="877"/>
      <c r="AU32" s="877">
        <v>4502</v>
      </c>
      <c r="AV32" s="877"/>
      <c r="AW32" s="877"/>
      <c r="AX32" s="877"/>
      <c r="AY32" s="877"/>
      <c r="AZ32" s="878" t="s">
        <v>608</v>
      </c>
      <c r="BA32" s="878"/>
      <c r="BB32" s="878"/>
      <c r="BC32" s="878"/>
      <c r="BD32" s="878"/>
      <c r="BE32" s="874" t="s">
        <v>411</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412</v>
      </c>
      <c r="C33" s="802"/>
      <c r="D33" s="802"/>
      <c r="E33" s="802"/>
      <c r="F33" s="802"/>
      <c r="G33" s="802"/>
      <c r="H33" s="802"/>
      <c r="I33" s="802"/>
      <c r="J33" s="802"/>
      <c r="K33" s="802"/>
      <c r="L33" s="802"/>
      <c r="M33" s="802"/>
      <c r="N33" s="802"/>
      <c r="O33" s="802"/>
      <c r="P33" s="803"/>
      <c r="Q33" s="804">
        <v>74</v>
      </c>
      <c r="R33" s="805"/>
      <c r="S33" s="805"/>
      <c r="T33" s="805"/>
      <c r="U33" s="805"/>
      <c r="V33" s="805">
        <v>69</v>
      </c>
      <c r="W33" s="805"/>
      <c r="X33" s="805"/>
      <c r="Y33" s="805"/>
      <c r="Z33" s="805"/>
      <c r="AA33" s="805">
        <v>5</v>
      </c>
      <c r="AB33" s="805"/>
      <c r="AC33" s="805"/>
      <c r="AD33" s="805"/>
      <c r="AE33" s="806"/>
      <c r="AF33" s="807">
        <v>5</v>
      </c>
      <c r="AG33" s="808"/>
      <c r="AH33" s="808"/>
      <c r="AI33" s="808"/>
      <c r="AJ33" s="809"/>
      <c r="AK33" s="876">
        <v>32</v>
      </c>
      <c r="AL33" s="877"/>
      <c r="AM33" s="877"/>
      <c r="AN33" s="877"/>
      <c r="AO33" s="877"/>
      <c r="AP33" s="877">
        <v>132</v>
      </c>
      <c r="AQ33" s="877"/>
      <c r="AR33" s="877"/>
      <c r="AS33" s="877"/>
      <c r="AT33" s="877"/>
      <c r="AU33" s="877">
        <v>118</v>
      </c>
      <c r="AV33" s="877"/>
      <c r="AW33" s="877"/>
      <c r="AX33" s="877"/>
      <c r="AY33" s="877"/>
      <c r="AZ33" s="878" t="s">
        <v>608</v>
      </c>
      <c r="BA33" s="878"/>
      <c r="BB33" s="878"/>
      <c r="BC33" s="878"/>
      <c r="BD33" s="878"/>
      <c r="BE33" s="874" t="s">
        <v>411</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413</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392</v>
      </c>
      <c r="B63" s="836" t="s">
        <v>414</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3616</v>
      </c>
      <c r="AG63" s="888"/>
      <c r="AH63" s="888"/>
      <c r="AI63" s="888"/>
      <c r="AJ63" s="889"/>
      <c r="AK63" s="890"/>
      <c r="AL63" s="885"/>
      <c r="AM63" s="885"/>
      <c r="AN63" s="885"/>
      <c r="AO63" s="885"/>
      <c r="AP63" s="888">
        <v>7600</v>
      </c>
      <c r="AQ63" s="888"/>
      <c r="AR63" s="888"/>
      <c r="AS63" s="888"/>
      <c r="AT63" s="888"/>
      <c r="AU63" s="888">
        <v>4791</v>
      </c>
      <c r="AV63" s="888"/>
      <c r="AW63" s="888"/>
      <c r="AX63" s="888"/>
      <c r="AY63" s="888"/>
      <c r="AZ63" s="892"/>
      <c r="BA63" s="892"/>
      <c r="BB63" s="892"/>
      <c r="BC63" s="892"/>
      <c r="BD63" s="892"/>
      <c r="BE63" s="893"/>
      <c r="BF63" s="893"/>
      <c r="BG63" s="893"/>
      <c r="BH63" s="893"/>
      <c r="BI63" s="894"/>
      <c r="BJ63" s="895" t="s">
        <v>415</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417</v>
      </c>
      <c r="B66" s="787"/>
      <c r="C66" s="787"/>
      <c r="D66" s="787"/>
      <c r="E66" s="787"/>
      <c r="F66" s="787"/>
      <c r="G66" s="787"/>
      <c r="H66" s="787"/>
      <c r="I66" s="787"/>
      <c r="J66" s="787"/>
      <c r="K66" s="787"/>
      <c r="L66" s="787"/>
      <c r="M66" s="787"/>
      <c r="N66" s="787"/>
      <c r="O66" s="787"/>
      <c r="P66" s="788"/>
      <c r="Q66" s="763" t="s">
        <v>418</v>
      </c>
      <c r="R66" s="764"/>
      <c r="S66" s="764"/>
      <c r="T66" s="764"/>
      <c r="U66" s="765"/>
      <c r="V66" s="763" t="s">
        <v>419</v>
      </c>
      <c r="W66" s="764"/>
      <c r="X66" s="764"/>
      <c r="Y66" s="764"/>
      <c r="Z66" s="765"/>
      <c r="AA66" s="763" t="s">
        <v>420</v>
      </c>
      <c r="AB66" s="764"/>
      <c r="AC66" s="764"/>
      <c r="AD66" s="764"/>
      <c r="AE66" s="765"/>
      <c r="AF66" s="898" t="s">
        <v>421</v>
      </c>
      <c r="AG66" s="859"/>
      <c r="AH66" s="859"/>
      <c r="AI66" s="859"/>
      <c r="AJ66" s="899"/>
      <c r="AK66" s="763" t="s">
        <v>422</v>
      </c>
      <c r="AL66" s="787"/>
      <c r="AM66" s="787"/>
      <c r="AN66" s="787"/>
      <c r="AO66" s="788"/>
      <c r="AP66" s="763" t="s">
        <v>423</v>
      </c>
      <c r="AQ66" s="764"/>
      <c r="AR66" s="764"/>
      <c r="AS66" s="764"/>
      <c r="AT66" s="765"/>
      <c r="AU66" s="763" t="s">
        <v>424</v>
      </c>
      <c r="AV66" s="764"/>
      <c r="AW66" s="764"/>
      <c r="AX66" s="764"/>
      <c r="AY66" s="765"/>
      <c r="AZ66" s="763" t="s">
        <v>380</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592</v>
      </c>
      <c r="C68" s="916"/>
      <c r="D68" s="916"/>
      <c r="E68" s="916"/>
      <c r="F68" s="916"/>
      <c r="G68" s="916"/>
      <c r="H68" s="916"/>
      <c r="I68" s="916"/>
      <c r="J68" s="916"/>
      <c r="K68" s="916"/>
      <c r="L68" s="916"/>
      <c r="M68" s="916"/>
      <c r="N68" s="916"/>
      <c r="O68" s="916"/>
      <c r="P68" s="917"/>
      <c r="Q68" s="918">
        <v>13074</v>
      </c>
      <c r="R68" s="912"/>
      <c r="S68" s="912"/>
      <c r="T68" s="912"/>
      <c r="U68" s="912"/>
      <c r="V68" s="912">
        <v>12698</v>
      </c>
      <c r="W68" s="912"/>
      <c r="X68" s="912"/>
      <c r="Y68" s="912"/>
      <c r="Z68" s="912"/>
      <c r="AA68" s="912">
        <v>376</v>
      </c>
      <c r="AB68" s="912"/>
      <c r="AC68" s="912"/>
      <c r="AD68" s="912"/>
      <c r="AE68" s="912"/>
      <c r="AF68" s="912">
        <v>376</v>
      </c>
      <c r="AG68" s="912"/>
      <c r="AH68" s="912"/>
      <c r="AI68" s="912"/>
      <c r="AJ68" s="912"/>
      <c r="AK68" s="912">
        <v>251</v>
      </c>
      <c r="AL68" s="912"/>
      <c r="AM68" s="912"/>
      <c r="AN68" s="912"/>
      <c r="AO68" s="912"/>
      <c r="AP68" s="912">
        <v>0</v>
      </c>
      <c r="AQ68" s="912"/>
      <c r="AR68" s="912"/>
      <c r="AS68" s="912"/>
      <c r="AT68" s="912"/>
      <c r="AU68" s="912" t="s">
        <v>591</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593</v>
      </c>
      <c r="C69" s="920"/>
      <c r="D69" s="920"/>
      <c r="E69" s="920"/>
      <c r="F69" s="920"/>
      <c r="G69" s="920"/>
      <c r="H69" s="920"/>
      <c r="I69" s="920"/>
      <c r="J69" s="920"/>
      <c r="K69" s="920"/>
      <c r="L69" s="920"/>
      <c r="M69" s="920"/>
      <c r="N69" s="920"/>
      <c r="O69" s="920"/>
      <c r="P69" s="921"/>
      <c r="Q69" s="922">
        <v>116</v>
      </c>
      <c r="R69" s="877"/>
      <c r="S69" s="877"/>
      <c r="T69" s="877"/>
      <c r="U69" s="877"/>
      <c r="V69" s="877">
        <v>108</v>
      </c>
      <c r="W69" s="877"/>
      <c r="X69" s="877"/>
      <c r="Y69" s="877"/>
      <c r="Z69" s="877"/>
      <c r="AA69" s="877">
        <v>8</v>
      </c>
      <c r="AB69" s="877"/>
      <c r="AC69" s="877"/>
      <c r="AD69" s="877"/>
      <c r="AE69" s="877"/>
      <c r="AF69" s="877">
        <v>8</v>
      </c>
      <c r="AG69" s="877"/>
      <c r="AH69" s="877"/>
      <c r="AI69" s="877"/>
      <c r="AJ69" s="877"/>
      <c r="AK69" s="877">
        <v>11</v>
      </c>
      <c r="AL69" s="877"/>
      <c r="AM69" s="877"/>
      <c r="AN69" s="877"/>
      <c r="AO69" s="877"/>
      <c r="AP69" s="877">
        <v>0</v>
      </c>
      <c r="AQ69" s="877"/>
      <c r="AR69" s="877"/>
      <c r="AS69" s="877"/>
      <c r="AT69" s="877"/>
      <c r="AU69" s="878" t="s">
        <v>529</v>
      </c>
      <c r="AV69" s="878"/>
      <c r="AW69" s="878"/>
      <c r="AX69" s="878"/>
      <c r="AY69" s="878"/>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594</v>
      </c>
      <c r="C70" s="920"/>
      <c r="D70" s="920"/>
      <c r="E70" s="920"/>
      <c r="F70" s="920"/>
      <c r="G70" s="920"/>
      <c r="H70" s="920"/>
      <c r="I70" s="920"/>
      <c r="J70" s="920"/>
      <c r="K70" s="920"/>
      <c r="L70" s="920"/>
      <c r="M70" s="920"/>
      <c r="N70" s="920"/>
      <c r="O70" s="920"/>
      <c r="P70" s="921"/>
      <c r="Q70" s="922">
        <v>2134</v>
      </c>
      <c r="R70" s="877"/>
      <c r="S70" s="877"/>
      <c r="T70" s="877"/>
      <c r="U70" s="877"/>
      <c r="V70" s="877">
        <v>2122</v>
      </c>
      <c r="W70" s="877"/>
      <c r="X70" s="877"/>
      <c r="Y70" s="877"/>
      <c r="Z70" s="877"/>
      <c r="AA70" s="877">
        <v>12</v>
      </c>
      <c r="AB70" s="877"/>
      <c r="AC70" s="877"/>
      <c r="AD70" s="877"/>
      <c r="AE70" s="877"/>
      <c r="AF70" s="877">
        <v>12</v>
      </c>
      <c r="AG70" s="877"/>
      <c r="AH70" s="877"/>
      <c r="AI70" s="877"/>
      <c r="AJ70" s="877"/>
      <c r="AK70" s="877">
        <v>0</v>
      </c>
      <c r="AL70" s="877"/>
      <c r="AM70" s="877"/>
      <c r="AN70" s="877"/>
      <c r="AO70" s="877"/>
      <c r="AP70" s="877">
        <v>882</v>
      </c>
      <c r="AQ70" s="877"/>
      <c r="AR70" s="877"/>
      <c r="AS70" s="877"/>
      <c r="AT70" s="877"/>
      <c r="AU70" s="877">
        <v>519</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595</v>
      </c>
      <c r="C71" s="920"/>
      <c r="D71" s="920"/>
      <c r="E71" s="920"/>
      <c r="F71" s="920"/>
      <c r="G71" s="920"/>
      <c r="H71" s="920"/>
      <c r="I71" s="920"/>
      <c r="J71" s="920"/>
      <c r="K71" s="920"/>
      <c r="L71" s="920"/>
      <c r="M71" s="920"/>
      <c r="N71" s="920"/>
      <c r="O71" s="920"/>
      <c r="P71" s="921"/>
      <c r="Q71" s="922">
        <v>1951</v>
      </c>
      <c r="R71" s="877"/>
      <c r="S71" s="877"/>
      <c r="T71" s="877"/>
      <c r="U71" s="877"/>
      <c r="V71" s="877">
        <v>1875</v>
      </c>
      <c r="W71" s="877"/>
      <c r="X71" s="877"/>
      <c r="Y71" s="877"/>
      <c r="Z71" s="877"/>
      <c r="AA71" s="877">
        <v>76</v>
      </c>
      <c r="AB71" s="877"/>
      <c r="AC71" s="877"/>
      <c r="AD71" s="877"/>
      <c r="AE71" s="877"/>
      <c r="AF71" s="877">
        <v>76</v>
      </c>
      <c r="AG71" s="877"/>
      <c r="AH71" s="877"/>
      <c r="AI71" s="877"/>
      <c r="AJ71" s="877"/>
      <c r="AK71" s="877">
        <v>42</v>
      </c>
      <c r="AL71" s="877"/>
      <c r="AM71" s="877"/>
      <c r="AN71" s="877"/>
      <c r="AO71" s="877"/>
      <c r="AP71" s="877">
        <v>1597</v>
      </c>
      <c r="AQ71" s="877"/>
      <c r="AR71" s="877"/>
      <c r="AS71" s="877"/>
      <c r="AT71" s="877"/>
      <c r="AU71" s="877">
        <v>983</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596</v>
      </c>
      <c r="C72" s="920"/>
      <c r="D72" s="920"/>
      <c r="E72" s="920"/>
      <c r="F72" s="920"/>
      <c r="G72" s="920"/>
      <c r="H72" s="920"/>
      <c r="I72" s="920"/>
      <c r="J72" s="920"/>
      <c r="K72" s="920"/>
      <c r="L72" s="920"/>
      <c r="M72" s="920"/>
      <c r="N72" s="920"/>
      <c r="O72" s="920"/>
      <c r="P72" s="921"/>
      <c r="Q72" s="922">
        <v>1069</v>
      </c>
      <c r="R72" s="877"/>
      <c r="S72" s="877"/>
      <c r="T72" s="877"/>
      <c r="U72" s="877"/>
      <c r="V72" s="877">
        <v>1064</v>
      </c>
      <c r="W72" s="877"/>
      <c r="X72" s="877"/>
      <c r="Y72" s="877"/>
      <c r="Z72" s="877"/>
      <c r="AA72" s="877">
        <v>5</v>
      </c>
      <c r="AB72" s="877"/>
      <c r="AC72" s="877"/>
      <c r="AD72" s="877"/>
      <c r="AE72" s="877"/>
      <c r="AF72" s="877">
        <v>5</v>
      </c>
      <c r="AG72" s="877"/>
      <c r="AH72" s="877"/>
      <c r="AI72" s="877"/>
      <c r="AJ72" s="877"/>
      <c r="AK72" s="877">
        <v>0</v>
      </c>
      <c r="AL72" s="877"/>
      <c r="AM72" s="877"/>
      <c r="AN72" s="877"/>
      <c r="AO72" s="877"/>
      <c r="AP72" s="877">
        <v>0</v>
      </c>
      <c r="AQ72" s="877"/>
      <c r="AR72" s="877"/>
      <c r="AS72" s="877"/>
      <c r="AT72" s="877"/>
      <c r="AU72" s="877" t="s">
        <v>591</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597</v>
      </c>
      <c r="C73" s="920"/>
      <c r="D73" s="920"/>
      <c r="E73" s="920"/>
      <c r="F73" s="920"/>
      <c r="G73" s="920"/>
      <c r="H73" s="920"/>
      <c r="I73" s="920"/>
      <c r="J73" s="920"/>
      <c r="K73" s="920"/>
      <c r="L73" s="920"/>
      <c r="M73" s="920"/>
      <c r="N73" s="920"/>
      <c r="O73" s="920"/>
      <c r="P73" s="921"/>
      <c r="Q73" s="922">
        <v>287396</v>
      </c>
      <c r="R73" s="877"/>
      <c r="S73" s="877"/>
      <c r="T73" s="877"/>
      <c r="U73" s="877"/>
      <c r="V73" s="877">
        <v>279979</v>
      </c>
      <c r="W73" s="877"/>
      <c r="X73" s="877"/>
      <c r="Y73" s="877"/>
      <c r="Z73" s="877"/>
      <c r="AA73" s="877">
        <v>7417</v>
      </c>
      <c r="AB73" s="877"/>
      <c r="AC73" s="877"/>
      <c r="AD73" s="877"/>
      <c r="AE73" s="877"/>
      <c r="AF73" s="877">
        <v>7417</v>
      </c>
      <c r="AG73" s="877"/>
      <c r="AH73" s="877"/>
      <c r="AI73" s="877"/>
      <c r="AJ73" s="877"/>
      <c r="AK73" s="877">
        <v>982</v>
      </c>
      <c r="AL73" s="877"/>
      <c r="AM73" s="877"/>
      <c r="AN73" s="877"/>
      <c r="AO73" s="877"/>
      <c r="AP73" s="877">
        <v>0</v>
      </c>
      <c r="AQ73" s="877"/>
      <c r="AR73" s="877"/>
      <c r="AS73" s="877"/>
      <c r="AT73" s="877"/>
      <c r="AU73" s="877" t="s">
        <v>591</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392</v>
      </c>
      <c r="B88" s="836" t="s">
        <v>425</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7894</v>
      </c>
      <c r="AG88" s="888"/>
      <c r="AH88" s="888"/>
      <c r="AI88" s="888"/>
      <c r="AJ88" s="888"/>
      <c r="AK88" s="885"/>
      <c r="AL88" s="885"/>
      <c r="AM88" s="885"/>
      <c r="AN88" s="885"/>
      <c r="AO88" s="885"/>
      <c r="AP88" s="888">
        <v>2479</v>
      </c>
      <c r="AQ88" s="888"/>
      <c r="AR88" s="888"/>
      <c r="AS88" s="888"/>
      <c r="AT88" s="888"/>
      <c r="AU88" s="888">
        <v>1502</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36" t="s">
        <v>426</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70</v>
      </c>
      <c r="CS102" s="896"/>
      <c r="CT102" s="896"/>
      <c r="CU102" s="896"/>
      <c r="CV102" s="939"/>
      <c r="CW102" s="938">
        <v>37</v>
      </c>
      <c r="CX102" s="896"/>
      <c r="CY102" s="896"/>
      <c r="CZ102" s="896"/>
      <c r="DA102" s="939"/>
      <c r="DB102" s="938" t="s">
        <v>607</v>
      </c>
      <c r="DC102" s="896"/>
      <c r="DD102" s="896"/>
      <c r="DE102" s="896"/>
      <c r="DF102" s="939"/>
      <c r="DG102" s="938" t="s">
        <v>607</v>
      </c>
      <c r="DH102" s="896"/>
      <c r="DI102" s="896"/>
      <c r="DJ102" s="896"/>
      <c r="DK102" s="939"/>
      <c r="DL102" s="938" t="s">
        <v>607</v>
      </c>
      <c r="DM102" s="896"/>
      <c r="DN102" s="896"/>
      <c r="DO102" s="896"/>
      <c r="DP102" s="939"/>
      <c r="DQ102" s="938" t="s">
        <v>607</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431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433</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434</v>
      </c>
      <c r="AB109" s="941"/>
      <c r="AC109" s="941"/>
      <c r="AD109" s="941"/>
      <c r="AE109" s="942"/>
      <c r="AF109" s="940" t="s">
        <v>310</v>
      </c>
      <c r="AG109" s="941"/>
      <c r="AH109" s="941"/>
      <c r="AI109" s="941"/>
      <c r="AJ109" s="942"/>
      <c r="AK109" s="940" t="s">
        <v>309</v>
      </c>
      <c r="AL109" s="941"/>
      <c r="AM109" s="941"/>
      <c r="AN109" s="941"/>
      <c r="AO109" s="942"/>
      <c r="AP109" s="940" t="s">
        <v>435</v>
      </c>
      <c r="AQ109" s="941"/>
      <c r="AR109" s="941"/>
      <c r="AS109" s="941"/>
      <c r="AT109" s="943"/>
      <c r="AU109" s="960" t="s">
        <v>433</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434</v>
      </c>
      <c r="BR109" s="941"/>
      <c r="BS109" s="941"/>
      <c r="BT109" s="941"/>
      <c r="BU109" s="942"/>
      <c r="BV109" s="940" t="s">
        <v>310</v>
      </c>
      <c r="BW109" s="941"/>
      <c r="BX109" s="941"/>
      <c r="BY109" s="941"/>
      <c r="BZ109" s="942"/>
      <c r="CA109" s="940" t="s">
        <v>309</v>
      </c>
      <c r="CB109" s="941"/>
      <c r="CC109" s="941"/>
      <c r="CD109" s="941"/>
      <c r="CE109" s="942"/>
      <c r="CF109" s="961" t="s">
        <v>435</v>
      </c>
      <c r="CG109" s="961"/>
      <c r="CH109" s="961"/>
      <c r="CI109" s="961"/>
      <c r="CJ109" s="961"/>
      <c r="CK109" s="940" t="s">
        <v>436</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434</v>
      </c>
      <c r="DH109" s="941"/>
      <c r="DI109" s="941"/>
      <c r="DJ109" s="941"/>
      <c r="DK109" s="942"/>
      <c r="DL109" s="940" t="s">
        <v>310</v>
      </c>
      <c r="DM109" s="941"/>
      <c r="DN109" s="941"/>
      <c r="DO109" s="941"/>
      <c r="DP109" s="942"/>
      <c r="DQ109" s="940" t="s">
        <v>309</v>
      </c>
      <c r="DR109" s="941"/>
      <c r="DS109" s="941"/>
      <c r="DT109" s="941"/>
      <c r="DU109" s="942"/>
      <c r="DV109" s="940" t="s">
        <v>435</v>
      </c>
      <c r="DW109" s="941"/>
      <c r="DX109" s="941"/>
      <c r="DY109" s="941"/>
      <c r="DZ109" s="943"/>
    </row>
    <row r="110" spans="1:131" s="247" customFormat="1" ht="26.25" customHeight="1" x14ac:dyDescent="0.15">
      <c r="A110" s="944" t="s">
        <v>437</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4350822</v>
      </c>
      <c r="AB110" s="948"/>
      <c r="AC110" s="948"/>
      <c r="AD110" s="948"/>
      <c r="AE110" s="949"/>
      <c r="AF110" s="950">
        <v>4310018</v>
      </c>
      <c r="AG110" s="948"/>
      <c r="AH110" s="948"/>
      <c r="AI110" s="948"/>
      <c r="AJ110" s="949"/>
      <c r="AK110" s="950">
        <v>4209254</v>
      </c>
      <c r="AL110" s="948"/>
      <c r="AM110" s="948"/>
      <c r="AN110" s="948"/>
      <c r="AO110" s="949"/>
      <c r="AP110" s="951">
        <v>18.8</v>
      </c>
      <c r="AQ110" s="952"/>
      <c r="AR110" s="952"/>
      <c r="AS110" s="952"/>
      <c r="AT110" s="953"/>
      <c r="AU110" s="954" t="s">
        <v>72</v>
      </c>
      <c r="AV110" s="955"/>
      <c r="AW110" s="955"/>
      <c r="AX110" s="955"/>
      <c r="AY110" s="955"/>
      <c r="AZ110" s="996" t="s">
        <v>438</v>
      </c>
      <c r="BA110" s="945"/>
      <c r="BB110" s="945"/>
      <c r="BC110" s="945"/>
      <c r="BD110" s="945"/>
      <c r="BE110" s="945"/>
      <c r="BF110" s="945"/>
      <c r="BG110" s="945"/>
      <c r="BH110" s="945"/>
      <c r="BI110" s="945"/>
      <c r="BJ110" s="945"/>
      <c r="BK110" s="945"/>
      <c r="BL110" s="945"/>
      <c r="BM110" s="945"/>
      <c r="BN110" s="945"/>
      <c r="BO110" s="945"/>
      <c r="BP110" s="946"/>
      <c r="BQ110" s="982">
        <v>38907162</v>
      </c>
      <c r="BR110" s="983"/>
      <c r="BS110" s="983"/>
      <c r="BT110" s="983"/>
      <c r="BU110" s="983"/>
      <c r="BV110" s="983">
        <v>40215863</v>
      </c>
      <c r="BW110" s="983"/>
      <c r="BX110" s="983"/>
      <c r="BY110" s="983"/>
      <c r="BZ110" s="983"/>
      <c r="CA110" s="983">
        <v>40553250</v>
      </c>
      <c r="CB110" s="983"/>
      <c r="CC110" s="983"/>
      <c r="CD110" s="983"/>
      <c r="CE110" s="983"/>
      <c r="CF110" s="997">
        <v>181.5</v>
      </c>
      <c r="CG110" s="998"/>
      <c r="CH110" s="998"/>
      <c r="CI110" s="998"/>
      <c r="CJ110" s="998"/>
      <c r="CK110" s="999" t="s">
        <v>439</v>
      </c>
      <c r="CL110" s="1000"/>
      <c r="CM110" s="979" t="s">
        <v>440</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415</v>
      </c>
      <c r="DH110" s="983"/>
      <c r="DI110" s="983"/>
      <c r="DJ110" s="983"/>
      <c r="DK110" s="983"/>
      <c r="DL110" s="983">
        <v>724044</v>
      </c>
      <c r="DM110" s="983"/>
      <c r="DN110" s="983"/>
      <c r="DO110" s="983"/>
      <c r="DP110" s="983"/>
      <c r="DQ110" s="983">
        <v>699153</v>
      </c>
      <c r="DR110" s="983"/>
      <c r="DS110" s="983"/>
      <c r="DT110" s="983"/>
      <c r="DU110" s="983"/>
      <c r="DV110" s="984">
        <v>3.1</v>
      </c>
      <c r="DW110" s="984"/>
      <c r="DX110" s="984"/>
      <c r="DY110" s="984"/>
      <c r="DZ110" s="985"/>
    </row>
    <row r="111" spans="1:131" s="247" customFormat="1" ht="26.25" customHeight="1" x14ac:dyDescent="0.15">
      <c r="A111" s="986" t="s">
        <v>441</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442</v>
      </c>
      <c r="AB111" s="990"/>
      <c r="AC111" s="990"/>
      <c r="AD111" s="990"/>
      <c r="AE111" s="991"/>
      <c r="AF111" s="992" t="s">
        <v>443</v>
      </c>
      <c r="AG111" s="990"/>
      <c r="AH111" s="990"/>
      <c r="AI111" s="990"/>
      <c r="AJ111" s="991"/>
      <c r="AK111" s="992" t="s">
        <v>444</v>
      </c>
      <c r="AL111" s="990"/>
      <c r="AM111" s="990"/>
      <c r="AN111" s="990"/>
      <c r="AO111" s="991"/>
      <c r="AP111" s="993" t="s">
        <v>445</v>
      </c>
      <c r="AQ111" s="994"/>
      <c r="AR111" s="994"/>
      <c r="AS111" s="994"/>
      <c r="AT111" s="995"/>
      <c r="AU111" s="956"/>
      <c r="AV111" s="957"/>
      <c r="AW111" s="957"/>
      <c r="AX111" s="957"/>
      <c r="AY111" s="957"/>
      <c r="AZ111" s="1005" t="s">
        <v>446</v>
      </c>
      <c r="BA111" s="1006"/>
      <c r="BB111" s="1006"/>
      <c r="BC111" s="1006"/>
      <c r="BD111" s="1006"/>
      <c r="BE111" s="1006"/>
      <c r="BF111" s="1006"/>
      <c r="BG111" s="1006"/>
      <c r="BH111" s="1006"/>
      <c r="BI111" s="1006"/>
      <c r="BJ111" s="1006"/>
      <c r="BK111" s="1006"/>
      <c r="BL111" s="1006"/>
      <c r="BM111" s="1006"/>
      <c r="BN111" s="1006"/>
      <c r="BO111" s="1006"/>
      <c r="BP111" s="1007"/>
      <c r="BQ111" s="975">
        <v>139313</v>
      </c>
      <c r="BR111" s="976"/>
      <c r="BS111" s="976"/>
      <c r="BT111" s="976"/>
      <c r="BU111" s="976"/>
      <c r="BV111" s="976">
        <v>791687</v>
      </c>
      <c r="BW111" s="976"/>
      <c r="BX111" s="976"/>
      <c r="BY111" s="976"/>
      <c r="BZ111" s="976"/>
      <c r="CA111" s="976">
        <v>699153</v>
      </c>
      <c r="CB111" s="976"/>
      <c r="CC111" s="976"/>
      <c r="CD111" s="976"/>
      <c r="CE111" s="976"/>
      <c r="CF111" s="970">
        <v>3.1</v>
      </c>
      <c r="CG111" s="971"/>
      <c r="CH111" s="971"/>
      <c r="CI111" s="971"/>
      <c r="CJ111" s="971"/>
      <c r="CK111" s="1001"/>
      <c r="CL111" s="1002"/>
      <c r="CM111" s="972" t="s">
        <v>447</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415</v>
      </c>
      <c r="DH111" s="976"/>
      <c r="DI111" s="976"/>
      <c r="DJ111" s="976"/>
      <c r="DK111" s="976"/>
      <c r="DL111" s="976" t="s">
        <v>444</v>
      </c>
      <c r="DM111" s="976"/>
      <c r="DN111" s="976"/>
      <c r="DO111" s="976"/>
      <c r="DP111" s="976"/>
      <c r="DQ111" s="976" t="s">
        <v>415</v>
      </c>
      <c r="DR111" s="976"/>
      <c r="DS111" s="976"/>
      <c r="DT111" s="976"/>
      <c r="DU111" s="976"/>
      <c r="DV111" s="977" t="s">
        <v>448</v>
      </c>
      <c r="DW111" s="977"/>
      <c r="DX111" s="977"/>
      <c r="DY111" s="977"/>
      <c r="DZ111" s="978"/>
    </row>
    <row r="112" spans="1:131" s="247" customFormat="1" ht="26.25" customHeight="1" x14ac:dyDescent="0.15">
      <c r="A112" s="1008" t="s">
        <v>449</v>
      </c>
      <c r="B112" s="1009"/>
      <c r="C112" s="1006" t="s">
        <v>450</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451</v>
      </c>
      <c r="AB112" s="1015"/>
      <c r="AC112" s="1015"/>
      <c r="AD112" s="1015"/>
      <c r="AE112" s="1016"/>
      <c r="AF112" s="1017" t="s">
        <v>452</v>
      </c>
      <c r="AG112" s="1015"/>
      <c r="AH112" s="1015"/>
      <c r="AI112" s="1015"/>
      <c r="AJ112" s="1016"/>
      <c r="AK112" s="1017" t="s">
        <v>444</v>
      </c>
      <c r="AL112" s="1015"/>
      <c r="AM112" s="1015"/>
      <c r="AN112" s="1015"/>
      <c r="AO112" s="1016"/>
      <c r="AP112" s="1018" t="s">
        <v>177</v>
      </c>
      <c r="AQ112" s="1019"/>
      <c r="AR112" s="1019"/>
      <c r="AS112" s="1019"/>
      <c r="AT112" s="1020"/>
      <c r="AU112" s="956"/>
      <c r="AV112" s="957"/>
      <c r="AW112" s="957"/>
      <c r="AX112" s="957"/>
      <c r="AY112" s="957"/>
      <c r="AZ112" s="1005" t="s">
        <v>453</v>
      </c>
      <c r="BA112" s="1006"/>
      <c r="BB112" s="1006"/>
      <c r="BC112" s="1006"/>
      <c r="BD112" s="1006"/>
      <c r="BE112" s="1006"/>
      <c r="BF112" s="1006"/>
      <c r="BG112" s="1006"/>
      <c r="BH112" s="1006"/>
      <c r="BI112" s="1006"/>
      <c r="BJ112" s="1006"/>
      <c r="BK112" s="1006"/>
      <c r="BL112" s="1006"/>
      <c r="BM112" s="1006"/>
      <c r="BN112" s="1006"/>
      <c r="BO112" s="1006"/>
      <c r="BP112" s="1007"/>
      <c r="BQ112" s="975">
        <v>4971963</v>
      </c>
      <c r="BR112" s="976"/>
      <c r="BS112" s="976"/>
      <c r="BT112" s="976"/>
      <c r="BU112" s="976"/>
      <c r="BV112" s="976">
        <v>4861720</v>
      </c>
      <c r="BW112" s="976"/>
      <c r="BX112" s="976"/>
      <c r="BY112" s="976"/>
      <c r="BZ112" s="976"/>
      <c r="CA112" s="976">
        <v>4791766</v>
      </c>
      <c r="CB112" s="976"/>
      <c r="CC112" s="976"/>
      <c r="CD112" s="976"/>
      <c r="CE112" s="976"/>
      <c r="CF112" s="970">
        <v>21.4</v>
      </c>
      <c r="CG112" s="971"/>
      <c r="CH112" s="971"/>
      <c r="CI112" s="971"/>
      <c r="CJ112" s="971"/>
      <c r="CK112" s="1001"/>
      <c r="CL112" s="1002"/>
      <c r="CM112" s="972" t="s">
        <v>454</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445</v>
      </c>
      <c r="DH112" s="976"/>
      <c r="DI112" s="976"/>
      <c r="DJ112" s="976"/>
      <c r="DK112" s="976"/>
      <c r="DL112" s="976" t="s">
        <v>448</v>
      </c>
      <c r="DM112" s="976"/>
      <c r="DN112" s="976"/>
      <c r="DO112" s="976"/>
      <c r="DP112" s="976"/>
      <c r="DQ112" s="976" t="s">
        <v>455</v>
      </c>
      <c r="DR112" s="976"/>
      <c r="DS112" s="976"/>
      <c r="DT112" s="976"/>
      <c r="DU112" s="976"/>
      <c r="DV112" s="977" t="s">
        <v>448</v>
      </c>
      <c r="DW112" s="977"/>
      <c r="DX112" s="977"/>
      <c r="DY112" s="977"/>
      <c r="DZ112" s="978"/>
    </row>
    <row r="113" spans="1:130" s="247" customFormat="1" ht="26.25" customHeight="1" x14ac:dyDescent="0.15">
      <c r="A113" s="1010"/>
      <c r="B113" s="1011"/>
      <c r="C113" s="1006" t="s">
        <v>456</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436805</v>
      </c>
      <c r="AB113" s="990"/>
      <c r="AC113" s="990"/>
      <c r="AD113" s="990"/>
      <c r="AE113" s="991"/>
      <c r="AF113" s="992">
        <v>426629</v>
      </c>
      <c r="AG113" s="990"/>
      <c r="AH113" s="990"/>
      <c r="AI113" s="990"/>
      <c r="AJ113" s="991"/>
      <c r="AK113" s="992">
        <v>383489</v>
      </c>
      <c r="AL113" s="990"/>
      <c r="AM113" s="990"/>
      <c r="AN113" s="990"/>
      <c r="AO113" s="991"/>
      <c r="AP113" s="993">
        <v>1.7</v>
      </c>
      <c r="AQ113" s="994"/>
      <c r="AR113" s="994"/>
      <c r="AS113" s="994"/>
      <c r="AT113" s="995"/>
      <c r="AU113" s="956"/>
      <c r="AV113" s="957"/>
      <c r="AW113" s="957"/>
      <c r="AX113" s="957"/>
      <c r="AY113" s="957"/>
      <c r="AZ113" s="1005" t="s">
        <v>457</v>
      </c>
      <c r="BA113" s="1006"/>
      <c r="BB113" s="1006"/>
      <c r="BC113" s="1006"/>
      <c r="BD113" s="1006"/>
      <c r="BE113" s="1006"/>
      <c r="BF113" s="1006"/>
      <c r="BG113" s="1006"/>
      <c r="BH113" s="1006"/>
      <c r="BI113" s="1006"/>
      <c r="BJ113" s="1006"/>
      <c r="BK113" s="1006"/>
      <c r="BL113" s="1006"/>
      <c r="BM113" s="1006"/>
      <c r="BN113" s="1006"/>
      <c r="BO113" s="1006"/>
      <c r="BP113" s="1007"/>
      <c r="BQ113" s="975">
        <v>2379878</v>
      </c>
      <c r="BR113" s="976"/>
      <c r="BS113" s="976"/>
      <c r="BT113" s="976"/>
      <c r="BU113" s="976"/>
      <c r="BV113" s="976">
        <v>1934301</v>
      </c>
      <c r="BW113" s="976"/>
      <c r="BX113" s="976"/>
      <c r="BY113" s="976"/>
      <c r="BZ113" s="976"/>
      <c r="CA113" s="976">
        <v>1502303</v>
      </c>
      <c r="CB113" s="976"/>
      <c r="CC113" s="976"/>
      <c r="CD113" s="976"/>
      <c r="CE113" s="976"/>
      <c r="CF113" s="970">
        <v>6.7</v>
      </c>
      <c r="CG113" s="971"/>
      <c r="CH113" s="971"/>
      <c r="CI113" s="971"/>
      <c r="CJ113" s="971"/>
      <c r="CK113" s="1001"/>
      <c r="CL113" s="1002"/>
      <c r="CM113" s="972" t="s">
        <v>458</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v>139313</v>
      </c>
      <c r="DH113" s="1015"/>
      <c r="DI113" s="1015"/>
      <c r="DJ113" s="1015"/>
      <c r="DK113" s="1016"/>
      <c r="DL113" s="1017">
        <v>67643</v>
      </c>
      <c r="DM113" s="1015"/>
      <c r="DN113" s="1015"/>
      <c r="DO113" s="1015"/>
      <c r="DP113" s="1016"/>
      <c r="DQ113" s="1017" t="s">
        <v>415</v>
      </c>
      <c r="DR113" s="1015"/>
      <c r="DS113" s="1015"/>
      <c r="DT113" s="1015"/>
      <c r="DU113" s="1016"/>
      <c r="DV113" s="1018" t="s">
        <v>415</v>
      </c>
      <c r="DW113" s="1019"/>
      <c r="DX113" s="1019"/>
      <c r="DY113" s="1019"/>
      <c r="DZ113" s="1020"/>
    </row>
    <row r="114" spans="1:130" s="247" customFormat="1" ht="26.25" customHeight="1" x14ac:dyDescent="0.15">
      <c r="A114" s="1010"/>
      <c r="B114" s="1011"/>
      <c r="C114" s="1006" t="s">
        <v>459</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477405</v>
      </c>
      <c r="AB114" s="1015"/>
      <c r="AC114" s="1015"/>
      <c r="AD114" s="1015"/>
      <c r="AE114" s="1016"/>
      <c r="AF114" s="1017">
        <v>474360</v>
      </c>
      <c r="AG114" s="1015"/>
      <c r="AH114" s="1015"/>
      <c r="AI114" s="1015"/>
      <c r="AJ114" s="1016"/>
      <c r="AK114" s="1017">
        <v>482531</v>
      </c>
      <c r="AL114" s="1015"/>
      <c r="AM114" s="1015"/>
      <c r="AN114" s="1015"/>
      <c r="AO114" s="1016"/>
      <c r="AP114" s="1018">
        <v>2.2000000000000002</v>
      </c>
      <c r="AQ114" s="1019"/>
      <c r="AR114" s="1019"/>
      <c r="AS114" s="1019"/>
      <c r="AT114" s="1020"/>
      <c r="AU114" s="956"/>
      <c r="AV114" s="957"/>
      <c r="AW114" s="957"/>
      <c r="AX114" s="957"/>
      <c r="AY114" s="957"/>
      <c r="AZ114" s="1005" t="s">
        <v>460</v>
      </c>
      <c r="BA114" s="1006"/>
      <c r="BB114" s="1006"/>
      <c r="BC114" s="1006"/>
      <c r="BD114" s="1006"/>
      <c r="BE114" s="1006"/>
      <c r="BF114" s="1006"/>
      <c r="BG114" s="1006"/>
      <c r="BH114" s="1006"/>
      <c r="BI114" s="1006"/>
      <c r="BJ114" s="1006"/>
      <c r="BK114" s="1006"/>
      <c r="BL114" s="1006"/>
      <c r="BM114" s="1006"/>
      <c r="BN114" s="1006"/>
      <c r="BO114" s="1006"/>
      <c r="BP114" s="1007"/>
      <c r="BQ114" s="975">
        <v>4867790</v>
      </c>
      <c r="BR114" s="976"/>
      <c r="BS114" s="976"/>
      <c r="BT114" s="976"/>
      <c r="BU114" s="976"/>
      <c r="BV114" s="976">
        <v>4698253</v>
      </c>
      <c r="BW114" s="976"/>
      <c r="BX114" s="976"/>
      <c r="BY114" s="976"/>
      <c r="BZ114" s="976"/>
      <c r="CA114" s="976">
        <v>4655926</v>
      </c>
      <c r="CB114" s="976"/>
      <c r="CC114" s="976"/>
      <c r="CD114" s="976"/>
      <c r="CE114" s="976"/>
      <c r="CF114" s="970">
        <v>20.8</v>
      </c>
      <c r="CG114" s="971"/>
      <c r="CH114" s="971"/>
      <c r="CI114" s="971"/>
      <c r="CJ114" s="971"/>
      <c r="CK114" s="1001"/>
      <c r="CL114" s="1002"/>
      <c r="CM114" s="972" t="s">
        <v>461</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443</v>
      </c>
      <c r="DH114" s="1015"/>
      <c r="DI114" s="1015"/>
      <c r="DJ114" s="1015"/>
      <c r="DK114" s="1016"/>
      <c r="DL114" s="1017" t="s">
        <v>451</v>
      </c>
      <c r="DM114" s="1015"/>
      <c r="DN114" s="1015"/>
      <c r="DO114" s="1015"/>
      <c r="DP114" s="1016"/>
      <c r="DQ114" s="1017" t="s">
        <v>455</v>
      </c>
      <c r="DR114" s="1015"/>
      <c r="DS114" s="1015"/>
      <c r="DT114" s="1015"/>
      <c r="DU114" s="1016"/>
      <c r="DV114" s="1018" t="s">
        <v>462</v>
      </c>
      <c r="DW114" s="1019"/>
      <c r="DX114" s="1019"/>
      <c r="DY114" s="1019"/>
      <c r="DZ114" s="1020"/>
    </row>
    <row r="115" spans="1:130" s="247" customFormat="1" ht="26.25" customHeight="1" x14ac:dyDescent="0.15">
      <c r="A115" s="1010"/>
      <c r="B115" s="1011"/>
      <c r="C115" s="1006" t="s">
        <v>463</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81128</v>
      </c>
      <c r="AB115" s="990"/>
      <c r="AC115" s="990"/>
      <c r="AD115" s="990"/>
      <c r="AE115" s="991"/>
      <c r="AF115" s="992">
        <v>108582</v>
      </c>
      <c r="AG115" s="990"/>
      <c r="AH115" s="990"/>
      <c r="AI115" s="990"/>
      <c r="AJ115" s="991"/>
      <c r="AK115" s="992">
        <v>41741</v>
      </c>
      <c r="AL115" s="990"/>
      <c r="AM115" s="990"/>
      <c r="AN115" s="990"/>
      <c r="AO115" s="991"/>
      <c r="AP115" s="993">
        <v>0.2</v>
      </c>
      <c r="AQ115" s="994"/>
      <c r="AR115" s="994"/>
      <c r="AS115" s="994"/>
      <c r="AT115" s="995"/>
      <c r="AU115" s="956"/>
      <c r="AV115" s="957"/>
      <c r="AW115" s="957"/>
      <c r="AX115" s="957"/>
      <c r="AY115" s="957"/>
      <c r="AZ115" s="1005" t="s">
        <v>464</v>
      </c>
      <c r="BA115" s="1006"/>
      <c r="BB115" s="1006"/>
      <c r="BC115" s="1006"/>
      <c r="BD115" s="1006"/>
      <c r="BE115" s="1006"/>
      <c r="BF115" s="1006"/>
      <c r="BG115" s="1006"/>
      <c r="BH115" s="1006"/>
      <c r="BI115" s="1006"/>
      <c r="BJ115" s="1006"/>
      <c r="BK115" s="1006"/>
      <c r="BL115" s="1006"/>
      <c r="BM115" s="1006"/>
      <c r="BN115" s="1006"/>
      <c r="BO115" s="1006"/>
      <c r="BP115" s="1007"/>
      <c r="BQ115" s="975" t="s">
        <v>465</v>
      </c>
      <c r="BR115" s="976"/>
      <c r="BS115" s="976"/>
      <c r="BT115" s="976"/>
      <c r="BU115" s="976"/>
      <c r="BV115" s="976" t="s">
        <v>451</v>
      </c>
      <c r="BW115" s="976"/>
      <c r="BX115" s="976"/>
      <c r="BY115" s="976"/>
      <c r="BZ115" s="976"/>
      <c r="CA115" s="976" t="s">
        <v>177</v>
      </c>
      <c r="CB115" s="976"/>
      <c r="CC115" s="976"/>
      <c r="CD115" s="976"/>
      <c r="CE115" s="976"/>
      <c r="CF115" s="970" t="s">
        <v>452</v>
      </c>
      <c r="CG115" s="971"/>
      <c r="CH115" s="971"/>
      <c r="CI115" s="971"/>
      <c r="CJ115" s="971"/>
      <c r="CK115" s="1001"/>
      <c r="CL115" s="1002"/>
      <c r="CM115" s="1005" t="s">
        <v>466</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445</v>
      </c>
      <c r="DH115" s="1015"/>
      <c r="DI115" s="1015"/>
      <c r="DJ115" s="1015"/>
      <c r="DK115" s="1016"/>
      <c r="DL115" s="1017" t="s">
        <v>177</v>
      </c>
      <c r="DM115" s="1015"/>
      <c r="DN115" s="1015"/>
      <c r="DO115" s="1015"/>
      <c r="DP115" s="1016"/>
      <c r="DQ115" s="1017" t="s">
        <v>452</v>
      </c>
      <c r="DR115" s="1015"/>
      <c r="DS115" s="1015"/>
      <c r="DT115" s="1015"/>
      <c r="DU115" s="1016"/>
      <c r="DV115" s="1018" t="s">
        <v>451</v>
      </c>
      <c r="DW115" s="1019"/>
      <c r="DX115" s="1019"/>
      <c r="DY115" s="1019"/>
      <c r="DZ115" s="1020"/>
    </row>
    <row r="116" spans="1:130" s="247" customFormat="1" ht="26.25" customHeight="1" x14ac:dyDescent="0.15">
      <c r="A116" s="1012"/>
      <c r="B116" s="1013"/>
      <c r="C116" s="1021" t="s">
        <v>467</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462</v>
      </c>
      <c r="AB116" s="1015"/>
      <c r="AC116" s="1015"/>
      <c r="AD116" s="1015"/>
      <c r="AE116" s="1016"/>
      <c r="AF116" s="1017" t="s">
        <v>415</v>
      </c>
      <c r="AG116" s="1015"/>
      <c r="AH116" s="1015"/>
      <c r="AI116" s="1015"/>
      <c r="AJ116" s="1016"/>
      <c r="AK116" s="1017" t="s">
        <v>451</v>
      </c>
      <c r="AL116" s="1015"/>
      <c r="AM116" s="1015"/>
      <c r="AN116" s="1015"/>
      <c r="AO116" s="1016"/>
      <c r="AP116" s="1018" t="s">
        <v>455</v>
      </c>
      <c r="AQ116" s="1019"/>
      <c r="AR116" s="1019"/>
      <c r="AS116" s="1019"/>
      <c r="AT116" s="1020"/>
      <c r="AU116" s="956"/>
      <c r="AV116" s="957"/>
      <c r="AW116" s="957"/>
      <c r="AX116" s="957"/>
      <c r="AY116" s="957"/>
      <c r="AZ116" s="1023" t="s">
        <v>468</v>
      </c>
      <c r="BA116" s="1024"/>
      <c r="BB116" s="1024"/>
      <c r="BC116" s="1024"/>
      <c r="BD116" s="1024"/>
      <c r="BE116" s="1024"/>
      <c r="BF116" s="1024"/>
      <c r="BG116" s="1024"/>
      <c r="BH116" s="1024"/>
      <c r="BI116" s="1024"/>
      <c r="BJ116" s="1024"/>
      <c r="BK116" s="1024"/>
      <c r="BL116" s="1024"/>
      <c r="BM116" s="1024"/>
      <c r="BN116" s="1024"/>
      <c r="BO116" s="1024"/>
      <c r="BP116" s="1025"/>
      <c r="BQ116" s="975" t="s">
        <v>451</v>
      </c>
      <c r="BR116" s="976"/>
      <c r="BS116" s="976"/>
      <c r="BT116" s="976"/>
      <c r="BU116" s="976"/>
      <c r="BV116" s="976" t="s">
        <v>415</v>
      </c>
      <c r="BW116" s="976"/>
      <c r="BX116" s="976"/>
      <c r="BY116" s="976"/>
      <c r="BZ116" s="976"/>
      <c r="CA116" s="976" t="s">
        <v>415</v>
      </c>
      <c r="CB116" s="976"/>
      <c r="CC116" s="976"/>
      <c r="CD116" s="976"/>
      <c r="CE116" s="976"/>
      <c r="CF116" s="970" t="s">
        <v>452</v>
      </c>
      <c r="CG116" s="971"/>
      <c r="CH116" s="971"/>
      <c r="CI116" s="971"/>
      <c r="CJ116" s="971"/>
      <c r="CK116" s="1001"/>
      <c r="CL116" s="1002"/>
      <c r="CM116" s="972" t="s">
        <v>469</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470</v>
      </c>
      <c r="DH116" s="1015"/>
      <c r="DI116" s="1015"/>
      <c r="DJ116" s="1015"/>
      <c r="DK116" s="1016"/>
      <c r="DL116" s="1017" t="s">
        <v>177</v>
      </c>
      <c r="DM116" s="1015"/>
      <c r="DN116" s="1015"/>
      <c r="DO116" s="1015"/>
      <c r="DP116" s="1016"/>
      <c r="DQ116" s="1017" t="s">
        <v>443</v>
      </c>
      <c r="DR116" s="1015"/>
      <c r="DS116" s="1015"/>
      <c r="DT116" s="1015"/>
      <c r="DU116" s="1016"/>
      <c r="DV116" s="1018" t="s">
        <v>415</v>
      </c>
      <c r="DW116" s="1019"/>
      <c r="DX116" s="1019"/>
      <c r="DY116" s="1019"/>
      <c r="DZ116" s="1020"/>
    </row>
    <row r="117" spans="1:130" s="247" customFormat="1" ht="26.25" customHeight="1" x14ac:dyDescent="0.15">
      <c r="A117" s="960" t="s">
        <v>189</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471</v>
      </c>
      <c r="Z117" s="942"/>
      <c r="AA117" s="1032">
        <v>5346160</v>
      </c>
      <c r="AB117" s="1033"/>
      <c r="AC117" s="1033"/>
      <c r="AD117" s="1033"/>
      <c r="AE117" s="1034"/>
      <c r="AF117" s="1035">
        <v>5319589</v>
      </c>
      <c r="AG117" s="1033"/>
      <c r="AH117" s="1033"/>
      <c r="AI117" s="1033"/>
      <c r="AJ117" s="1034"/>
      <c r="AK117" s="1035">
        <v>5117015</v>
      </c>
      <c r="AL117" s="1033"/>
      <c r="AM117" s="1033"/>
      <c r="AN117" s="1033"/>
      <c r="AO117" s="1034"/>
      <c r="AP117" s="1036"/>
      <c r="AQ117" s="1037"/>
      <c r="AR117" s="1037"/>
      <c r="AS117" s="1037"/>
      <c r="AT117" s="1038"/>
      <c r="AU117" s="956"/>
      <c r="AV117" s="957"/>
      <c r="AW117" s="957"/>
      <c r="AX117" s="957"/>
      <c r="AY117" s="957"/>
      <c r="AZ117" s="1023" t="s">
        <v>472</v>
      </c>
      <c r="BA117" s="1024"/>
      <c r="BB117" s="1024"/>
      <c r="BC117" s="1024"/>
      <c r="BD117" s="1024"/>
      <c r="BE117" s="1024"/>
      <c r="BF117" s="1024"/>
      <c r="BG117" s="1024"/>
      <c r="BH117" s="1024"/>
      <c r="BI117" s="1024"/>
      <c r="BJ117" s="1024"/>
      <c r="BK117" s="1024"/>
      <c r="BL117" s="1024"/>
      <c r="BM117" s="1024"/>
      <c r="BN117" s="1024"/>
      <c r="BO117" s="1024"/>
      <c r="BP117" s="1025"/>
      <c r="BQ117" s="975" t="s">
        <v>451</v>
      </c>
      <c r="BR117" s="976"/>
      <c r="BS117" s="976"/>
      <c r="BT117" s="976"/>
      <c r="BU117" s="976"/>
      <c r="BV117" s="976" t="s">
        <v>473</v>
      </c>
      <c r="BW117" s="976"/>
      <c r="BX117" s="976"/>
      <c r="BY117" s="976"/>
      <c r="BZ117" s="976"/>
      <c r="CA117" s="976" t="s">
        <v>465</v>
      </c>
      <c r="CB117" s="976"/>
      <c r="CC117" s="976"/>
      <c r="CD117" s="976"/>
      <c r="CE117" s="976"/>
      <c r="CF117" s="970" t="s">
        <v>448</v>
      </c>
      <c r="CG117" s="971"/>
      <c r="CH117" s="971"/>
      <c r="CI117" s="971"/>
      <c r="CJ117" s="971"/>
      <c r="CK117" s="1001"/>
      <c r="CL117" s="1002"/>
      <c r="CM117" s="972" t="s">
        <v>474</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448</v>
      </c>
      <c r="DH117" s="1015"/>
      <c r="DI117" s="1015"/>
      <c r="DJ117" s="1015"/>
      <c r="DK117" s="1016"/>
      <c r="DL117" s="1017" t="s">
        <v>451</v>
      </c>
      <c r="DM117" s="1015"/>
      <c r="DN117" s="1015"/>
      <c r="DO117" s="1015"/>
      <c r="DP117" s="1016"/>
      <c r="DQ117" s="1017" t="s">
        <v>448</v>
      </c>
      <c r="DR117" s="1015"/>
      <c r="DS117" s="1015"/>
      <c r="DT117" s="1015"/>
      <c r="DU117" s="1016"/>
      <c r="DV117" s="1018" t="s">
        <v>470</v>
      </c>
      <c r="DW117" s="1019"/>
      <c r="DX117" s="1019"/>
      <c r="DY117" s="1019"/>
      <c r="DZ117" s="1020"/>
    </row>
    <row r="118" spans="1:130" s="247" customFormat="1" ht="26.25" customHeight="1" x14ac:dyDescent="0.15">
      <c r="A118" s="960" t="s">
        <v>436</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434</v>
      </c>
      <c r="AB118" s="941"/>
      <c r="AC118" s="941"/>
      <c r="AD118" s="941"/>
      <c r="AE118" s="942"/>
      <c r="AF118" s="940" t="s">
        <v>310</v>
      </c>
      <c r="AG118" s="941"/>
      <c r="AH118" s="941"/>
      <c r="AI118" s="941"/>
      <c r="AJ118" s="942"/>
      <c r="AK118" s="940" t="s">
        <v>309</v>
      </c>
      <c r="AL118" s="941"/>
      <c r="AM118" s="941"/>
      <c r="AN118" s="941"/>
      <c r="AO118" s="942"/>
      <c r="AP118" s="1027" t="s">
        <v>435</v>
      </c>
      <c r="AQ118" s="1028"/>
      <c r="AR118" s="1028"/>
      <c r="AS118" s="1028"/>
      <c r="AT118" s="1029"/>
      <c r="AU118" s="956"/>
      <c r="AV118" s="957"/>
      <c r="AW118" s="957"/>
      <c r="AX118" s="957"/>
      <c r="AY118" s="957"/>
      <c r="AZ118" s="1030" t="s">
        <v>475</v>
      </c>
      <c r="BA118" s="1021"/>
      <c r="BB118" s="1021"/>
      <c r="BC118" s="1021"/>
      <c r="BD118" s="1021"/>
      <c r="BE118" s="1021"/>
      <c r="BF118" s="1021"/>
      <c r="BG118" s="1021"/>
      <c r="BH118" s="1021"/>
      <c r="BI118" s="1021"/>
      <c r="BJ118" s="1021"/>
      <c r="BK118" s="1021"/>
      <c r="BL118" s="1021"/>
      <c r="BM118" s="1021"/>
      <c r="BN118" s="1021"/>
      <c r="BO118" s="1021"/>
      <c r="BP118" s="1022"/>
      <c r="BQ118" s="1053" t="s">
        <v>443</v>
      </c>
      <c r="BR118" s="1054"/>
      <c r="BS118" s="1054"/>
      <c r="BT118" s="1054"/>
      <c r="BU118" s="1054"/>
      <c r="BV118" s="1054" t="s">
        <v>462</v>
      </c>
      <c r="BW118" s="1054"/>
      <c r="BX118" s="1054"/>
      <c r="BY118" s="1054"/>
      <c r="BZ118" s="1054"/>
      <c r="CA118" s="1054" t="s">
        <v>462</v>
      </c>
      <c r="CB118" s="1054"/>
      <c r="CC118" s="1054"/>
      <c r="CD118" s="1054"/>
      <c r="CE118" s="1054"/>
      <c r="CF118" s="970" t="s">
        <v>470</v>
      </c>
      <c r="CG118" s="971"/>
      <c r="CH118" s="971"/>
      <c r="CI118" s="971"/>
      <c r="CJ118" s="971"/>
      <c r="CK118" s="1001"/>
      <c r="CL118" s="1002"/>
      <c r="CM118" s="972" t="s">
        <v>476</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451</v>
      </c>
      <c r="DH118" s="1015"/>
      <c r="DI118" s="1015"/>
      <c r="DJ118" s="1015"/>
      <c r="DK118" s="1016"/>
      <c r="DL118" s="1017" t="s">
        <v>470</v>
      </c>
      <c r="DM118" s="1015"/>
      <c r="DN118" s="1015"/>
      <c r="DO118" s="1015"/>
      <c r="DP118" s="1016"/>
      <c r="DQ118" s="1017" t="s">
        <v>462</v>
      </c>
      <c r="DR118" s="1015"/>
      <c r="DS118" s="1015"/>
      <c r="DT118" s="1015"/>
      <c r="DU118" s="1016"/>
      <c r="DV118" s="1018" t="s">
        <v>451</v>
      </c>
      <c r="DW118" s="1019"/>
      <c r="DX118" s="1019"/>
      <c r="DY118" s="1019"/>
      <c r="DZ118" s="1020"/>
    </row>
    <row r="119" spans="1:130" s="247" customFormat="1" ht="26.25" customHeight="1" x14ac:dyDescent="0.15">
      <c r="A119" s="1114" t="s">
        <v>439</v>
      </c>
      <c r="B119" s="1000"/>
      <c r="C119" s="979" t="s">
        <v>440</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462</v>
      </c>
      <c r="AB119" s="948"/>
      <c r="AC119" s="948"/>
      <c r="AD119" s="948"/>
      <c r="AE119" s="949"/>
      <c r="AF119" s="950">
        <v>24811</v>
      </c>
      <c r="AG119" s="948"/>
      <c r="AH119" s="948"/>
      <c r="AI119" s="948"/>
      <c r="AJ119" s="949"/>
      <c r="AK119" s="950">
        <v>24890</v>
      </c>
      <c r="AL119" s="948"/>
      <c r="AM119" s="948"/>
      <c r="AN119" s="948"/>
      <c r="AO119" s="949"/>
      <c r="AP119" s="951">
        <v>0.1</v>
      </c>
      <c r="AQ119" s="952"/>
      <c r="AR119" s="952"/>
      <c r="AS119" s="952"/>
      <c r="AT119" s="953"/>
      <c r="AU119" s="958"/>
      <c r="AV119" s="959"/>
      <c r="AW119" s="959"/>
      <c r="AX119" s="959"/>
      <c r="AY119" s="959"/>
      <c r="AZ119" s="278" t="s">
        <v>189</v>
      </c>
      <c r="BA119" s="278"/>
      <c r="BB119" s="278"/>
      <c r="BC119" s="278"/>
      <c r="BD119" s="278"/>
      <c r="BE119" s="278"/>
      <c r="BF119" s="278"/>
      <c r="BG119" s="278"/>
      <c r="BH119" s="278"/>
      <c r="BI119" s="278"/>
      <c r="BJ119" s="278"/>
      <c r="BK119" s="278"/>
      <c r="BL119" s="278"/>
      <c r="BM119" s="278"/>
      <c r="BN119" s="278"/>
      <c r="BO119" s="1031" t="s">
        <v>477</v>
      </c>
      <c r="BP119" s="1062"/>
      <c r="BQ119" s="1053">
        <v>51266106</v>
      </c>
      <c r="BR119" s="1054"/>
      <c r="BS119" s="1054"/>
      <c r="BT119" s="1054"/>
      <c r="BU119" s="1054"/>
      <c r="BV119" s="1054">
        <v>52501824</v>
      </c>
      <c r="BW119" s="1054"/>
      <c r="BX119" s="1054"/>
      <c r="BY119" s="1054"/>
      <c r="BZ119" s="1054"/>
      <c r="CA119" s="1054">
        <v>52202398</v>
      </c>
      <c r="CB119" s="1054"/>
      <c r="CC119" s="1054"/>
      <c r="CD119" s="1054"/>
      <c r="CE119" s="1054"/>
      <c r="CF119" s="1055"/>
      <c r="CG119" s="1056"/>
      <c r="CH119" s="1056"/>
      <c r="CI119" s="1056"/>
      <c r="CJ119" s="1057"/>
      <c r="CK119" s="1003"/>
      <c r="CL119" s="1004"/>
      <c r="CM119" s="1058" t="s">
        <v>478</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452</v>
      </c>
      <c r="DH119" s="1040"/>
      <c r="DI119" s="1040"/>
      <c r="DJ119" s="1040"/>
      <c r="DK119" s="1041"/>
      <c r="DL119" s="1039" t="s">
        <v>473</v>
      </c>
      <c r="DM119" s="1040"/>
      <c r="DN119" s="1040"/>
      <c r="DO119" s="1040"/>
      <c r="DP119" s="1041"/>
      <c r="DQ119" s="1039" t="s">
        <v>452</v>
      </c>
      <c r="DR119" s="1040"/>
      <c r="DS119" s="1040"/>
      <c r="DT119" s="1040"/>
      <c r="DU119" s="1041"/>
      <c r="DV119" s="1042" t="s">
        <v>451</v>
      </c>
      <c r="DW119" s="1043"/>
      <c r="DX119" s="1043"/>
      <c r="DY119" s="1043"/>
      <c r="DZ119" s="1044"/>
    </row>
    <row r="120" spans="1:130" s="247" customFormat="1" ht="26.25" customHeight="1" x14ac:dyDescent="0.15">
      <c r="A120" s="1115"/>
      <c r="B120" s="1002"/>
      <c r="C120" s="972" t="s">
        <v>447</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470</v>
      </c>
      <c r="AB120" s="1015"/>
      <c r="AC120" s="1015"/>
      <c r="AD120" s="1015"/>
      <c r="AE120" s="1016"/>
      <c r="AF120" s="1017" t="s">
        <v>462</v>
      </c>
      <c r="AG120" s="1015"/>
      <c r="AH120" s="1015"/>
      <c r="AI120" s="1015"/>
      <c r="AJ120" s="1016"/>
      <c r="AK120" s="1017" t="s">
        <v>415</v>
      </c>
      <c r="AL120" s="1015"/>
      <c r="AM120" s="1015"/>
      <c r="AN120" s="1015"/>
      <c r="AO120" s="1016"/>
      <c r="AP120" s="1018" t="s">
        <v>451</v>
      </c>
      <c r="AQ120" s="1019"/>
      <c r="AR120" s="1019"/>
      <c r="AS120" s="1019"/>
      <c r="AT120" s="1020"/>
      <c r="AU120" s="1045" t="s">
        <v>479</v>
      </c>
      <c r="AV120" s="1046"/>
      <c r="AW120" s="1046"/>
      <c r="AX120" s="1046"/>
      <c r="AY120" s="1047"/>
      <c r="AZ120" s="996" t="s">
        <v>480</v>
      </c>
      <c r="BA120" s="945"/>
      <c r="BB120" s="945"/>
      <c r="BC120" s="945"/>
      <c r="BD120" s="945"/>
      <c r="BE120" s="945"/>
      <c r="BF120" s="945"/>
      <c r="BG120" s="945"/>
      <c r="BH120" s="945"/>
      <c r="BI120" s="945"/>
      <c r="BJ120" s="945"/>
      <c r="BK120" s="945"/>
      <c r="BL120" s="945"/>
      <c r="BM120" s="945"/>
      <c r="BN120" s="945"/>
      <c r="BO120" s="945"/>
      <c r="BP120" s="946"/>
      <c r="BQ120" s="982">
        <v>14951640</v>
      </c>
      <c r="BR120" s="983"/>
      <c r="BS120" s="983"/>
      <c r="BT120" s="983"/>
      <c r="BU120" s="983"/>
      <c r="BV120" s="983">
        <v>16701265</v>
      </c>
      <c r="BW120" s="983"/>
      <c r="BX120" s="983"/>
      <c r="BY120" s="983"/>
      <c r="BZ120" s="983"/>
      <c r="CA120" s="983">
        <v>15979639</v>
      </c>
      <c r="CB120" s="983"/>
      <c r="CC120" s="983"/>
      <c r="CD120" s="983"/>
      <c r="CE120" s="983"/>
      <c r="CF120" s="997">
        <v>71.5</v>
      </c>
      <c r="CG120" s="998"/>
      <c r="CH120" s="998"/>
      <c r="CI120" s="998"/>
      <c r="CJ120" s="998"/>
      <c r="CK120" s="1063" t="s">
        <v>481</v>
      </c>
      <c r="CL120" s="1064"/>
      <c r="CM120" s="1064"/>
      <c r="CN120" s="1064"/>
      <c r="CO120" s="1065"/>
      <c r="CP120" s="1071" t="s">
        <v>482</v>
      </c>
      <c r="CQ120" s="1072"/>
      <c r="CR120" s="1072"/>
      <c r="CS120" s="1072"/>
      <c r="CT120" s="1072"/>
      <c r="CU120" s="1072"/>
      <c r="CV120" s="1072"/>
      <c r="CW120" s="1072"/>
      <c r="CX120" s="1072"/>
      <c r="CY120" s="1072"/>
      <c r="CZ120" s="1072"/>
      <c r="DA120" s="1072"/>
      <c r="DB120" s="1072"/>
      <c r="DC120" s="1072"/>
      <c r="DD120" s="1072"/>
      <c r="DE120" s="1072"/>
      <c r="DF120" s="1073"/>
      <c r="DG120" s="982">
        <v>4734067</v>
      </c>
      <c r="DH120" s="983"/>
      <c r="DI120" s="983"/>
      <c r="DJ120" s="983"/>
      <c r="DK120" s="983"/>
      <c r="DL120" s="983">
        <v>4597204</v>
      </c>
      <c r="DM120" s="983"/>
      <c r="DN120" s="983"/>
      <c r="DO120" s="983"/>
      <c r="DP120" s="983"/>
      <c r="DQ120" s="983">
        <v>4502349</v>
      </c>
      <c r="DR120" s="983"/>
      <c r="DS120" s="983"/>
      <c r="DT120" s="983"/>
      <c r="DU120" s="983"/>
      <c r="DV120" s="984">
        <v>20.100000000000001</v>
      </c>
      <c r="DW120" s="984"/>
      <c r="DX120" s="984"/>
      <c r="DY120" s="984"/>
      <c r="DZ120" s="985"/>
    </row>
    <row r="121" spans="1:130" s="247" customFormat="1" ht="26.25" customHeight="1" x14ac:dyDescent="0.15">
      <c r="A121" s="1115"/>
      <c r="B121" s="1002"/>
      <c r="C121" s="1023" t="s">
        <v>483</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v>71670</v>
      </c>
      <c r="AB121" s="1015"/>
      <c r="AC121" s="1015"/>
      <c r="AD121" s="1015"/>
      <c r="AE121" s="1016"/>
      <c r="AF121" s="1017">
        <v>71670</v>
      </c>
      <c r="AG121" s="1015"/>
      <c r="AH121" s="1015"/>
      <c r="AI121" s="1015"/>
      <c r="AJ121" s="1016"/>
      <c r="AK121" s="1017">
        <v>6843</v>
      </c>
      <c r="AL121" s="1015"/>
      <c r="AM121" s="1015"/>
      <c r="AN121" s="1015"/>
      <c r="AO121" s="1016"/>
      <c r="AP121" s="1018">
        <v>0</v>
      </c>
      <c r="AQ121" s="1019"/>
      <c r="AR121" s="1019"/>
      <c r="AS121" s="1019"/>
      <c r="AT121" s="1020"/>
      <c r="AU121" s="1048"/>
      <c r="AV121" s="1049"/>
      <c r="AW121" s="1049"/>
      <c r="AX121" s="1049"/>
      <c r="AY121" s="1050"/>
      <c r="AZ121" s="1005" t="s">
        <v>484</v>
      </c>
      <c r="BA121" s="1006"/>
      <c r="BB121" s="1006"/>
      <c r="BC121" s="1006"/>
      <c r="BD121" s="1006"/>
      <c r="BE121" s="1006"/>
      <c r="BF121" s="1006"/>
      <c r="BG121" s="1006"/>
      <c r="BH121" s="1006"/>
      <c r="BI121" s="1006"/>
      <c r="BJ121" s="1006"/>
      <c r="BK121" s="1006"/>
      <c r="BL121" s="1006"/>
      <c r="BM121" s="1006"/>
      <c r="BN121" s="1006"/>
      <c r="BO121" s="1006"/>
      <c r="BP121" s="1007"/>
      <c r="BQ121" s="975">
        <v>5050261</v>
      </c>
      <c r="BR121" s="976"/>
      <c r="BS121" s="976"/>
      <c r="BT121" s="976"/>
      <c r="BU121" s="976"/>
      <c r="BV121" s="976">
        <v>4863675</v>
      </c>
      <c r="BW121" s="976"/>
      <c r="BX121" s="976"/>
      <c r="BY121" s="976"/>
      <c r="BZ121" s="976"/>
      <c r="CA121" s="976">
        <v>4668292</v>
      </c>
      <c r="CB121" s="976"/>
      <c r="CC121" s="976"/>
      <c r="CD121" s="976"/>
      <c r="CE121" s="976"/>
      <c r="CF121" s="970">
        <v>20.9</v>
      </c>
      <c r="CG121" s="971"/>
      <c r="CH121" s="971"/>
      <c r="CI121" s="971"/>
      <c r="CJ121" s="971"/>
      <c r="CK121" s="1066"/>
      <c r="CL121" s="1067"/>
      <c r="CM121" s="1067"/>
      <c r="CN121" s="1067"/>
      <c r="CO121" s="1068"/>
      <c r="CP121" s="1076" t="s">
        <v>485</v>
      </c>
      <c r="CQ121" s="1077"/>
      <c r="CR121" s="1077"/>
      <c r="CS121" s="1077"/>
      <c r="CT121" s="1077"/>
      <c r="CU121" s="1077"/>
      <c r="CV121" s="1077"/>
      <c r="CW121" s="1077"/>
      <c r="CX121" s="1077"/>
      <c r="CY121" s="1077"/>
      <c r="CZ121" s="1077"/>
      <c r="DA121" s="1077"/>
      <c r="DB121" s="1077"/>
      <c r="DC121" s="1077"/>
      <c r="DD121" s="1077"/>
      <c r="DE121" s="1077"/>
      <c r="DF121" s="1078"/>
      <c r="DG121" s="975">
        <v>81560</v>
      </c>
      <c r="DH121" s="976"/>
      <c r="DI121" s="976"/>
      <c r="DJ121" s="976"/>
      <c r="DK121" s="976"/>
      <c r="DL121" s="976">
        <v>127435</v>
      </c>
      <c r="DM121" s="976"/>
      <c r="DN121" s="976"/>
      <c r="DO121" s="976"/>
      <c r="DP121" s="976"/>
      <c r="DQ121" s="976">
        <v>171443</v>
      </c>
      <c r="DR121" s="976"/>
      <c r="DS121" s="976"/>
      <c r="DT121" s="976"/>
      <c r="DU121" s="976"/>
      <c r="DV121" s="977">
        <v>0.8</v>
      </c>
      <c r="DW121" s="977"/>
      <c r="DX121" s="977"/>
      <c r="DY121" s="977"/>
      <c r="DZ121" s="978"/>
    </row>
    <row r="122" spans="1:130" s="247" customFormat="1" ht="26.25" customHeight="1" x14ac:dyDescent="0.15">
      <c r="A122" s="1115"/>
      <c r="B122" s="1002"/>
      <c r="C122" s="972" t="s">
        <v>461</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473</v>
      </c>
      <c r="AB122" s="1015"/>
      <c r="AC122" s="1015"/>
      <c r="AD122" s="1015"/>
      <c r="AE122" s="1016"/>
      <c r="AF122" s="1017" t="s">
        <v>470</v>
      </c>
      <c r="AG122" s="1015"/>
      <c r="AH122" s="1015"/>
      <c r="AI122" s="1015"/>
      <c r="AJ122" s="1016"/>
      <c r="AK122" s="1017" t="s">
        <v>470</v>
      </c>
      <c r="AL122" s="1015"/>
      <c r="AM122" s="1015"/>
      <c r="AN122" s="1015"/>
      <c r="AO122" s="1016"/>
      <c r="AP122" s="1018" t="s">
        <v>470</v>
      </c>
      <c r="AQ122" s="1019"/>
      <c r="AR122" s="1019"/>
      <c r="AS122" s="1019"/>
      <c r="AT122" s="1020"/>
      <c r="AU122" s="1048"/>
      <c r="AV122" s="1049"/>
      <c r="AW122" s="1049"/>
      <c r="AX122" s="1049"/>
      <c r="AY122" s="1050"/>
      <c r="AZ122" s="1030" t="s">
        <v>486</v>
      </c>
      <c r="BA122" s="1021"/>
      <c r="BB122" s="1021"/>
      <c r="BC122" s="1021"/>
      <c r="BD122" s="1021"/>
      <c r="BE122" s="1021"/>
      <c r="BF122" s="1021"/>
      <c r="BG122" s="1021"/>
      <c r="BH122" s="1021"/>
      <c r="BI122" s="1021"/>
      <c r="BJ122" s="1021"/>
      <c r="BK122" s="1021"/>
      <c r="BL122" s="1021"/>
      <c r="BM122" s="1021"/>
      <c r="BN122" s="1021"/>
      <c r="BO122" s="1021"/>
      <c r="BP122" s="1022"/>
      <c r="BQ122" s="1053">
        <v>33589469</v>
      </c>
      <c r="BR122" s="1054"/>
      <c r="BS122" s="1054"/>
      <c r="BT122" s="1054"/>
      <c r="BU122" s="1054"/>
      <c r="BV122" s="1054">
        <v>34569691</v>
      </c>
      <c r="BW122" s="1054"/>
      <c r="BX122" s="1054"/>
      <c r="BY122" s="1054"/>
      <c r="BZ122" s="1054"/>
      <c r="CA122" s="1054">
        <v>34992719</v>
      </c>
      <c r="CB122" s="1054"/>
      <c r="CC122" s="1054"/>
      <c r="CD122" s="1054"/>
      <c r="CE122" s="1054"/>
      <c r="CF122" s="1074">
        <v>156.6</v>
      </c>
      <c r="CG122" s="1075"/>
      <c r="CH122" s="1075"/>
      <c r="CI122" s="1075"/>
      <c r="CJ122" s="1075"/>
      <c r="CK122" s="1066"/>
      <c r="CL122" s="1067"/>
      <c r="CM122" s="1067"/>
      <c r="CN122" s="1067"/>
      <c r="CO122" s="1068"/>
      <c r="CP122" s="1076" t="s">
        <v>487</v>
      </c>
      <c r="CQ122" s="1077"/>
      <c r="CR122" s="1077"/>
      <c r="CS122" s="1077"/>
      <c r="CT122" s="1077"/>
      <c r="CU122" s="1077"/>
      <c r="CV122" s="1077"/>
      <c r="CW122" s="1077"/>
      <c r="CX122" s="1077"/>
      <c r="CY122" s="1077"/>
      <c r="CZ122" s="1077"/>
      <c r="DA122" s="1077"/>
      <c r="DB122" s="1077"/>
      <c r="DC122" s="1077"/>
      <c r="DD122" s="1077"/>
      <c r="DE122" s="1077"/>
      <c r="DF122" s="1078"/>
      <c r="DG122" s="975">
        <v>156336</v>
      </c>
      <c r="DH122" s="976"/>
      <c r="DI122" s="976"/>
      <c r="DJ122" s="976"/>
      <c r="DK122" s="976"/>
      <c r="DL122" s="976">
        <v>137081</v>
      </c>
      <c r="DM122" s="976"/>
      <c r="DN122" s="976"/>
      <c r="DO122" s="976"/>
      <c r="DP122" s="976"/>
      <c r="DQ122" s="976">
        <v>117974</v>
      </c>
      <c r="DR122" s="976"/>
      <c r="DS122" s="976"/>
      <c r="DT122" s="976"/>
      <c r="DU122" s="976"/>
      <c r="DV122" s="977">
        <v>0.5</v>
      </c>
      <c r="DW122" s="977"/>
      <c r="DX122" s="977"/>
      <c r="DY122" s="977"/>
      <c r="DZ122" s="978"/>
    </row>
    <row r="123" spans="1:130" s="247" customFormat="1" ht="26.25" customHeight="1" x14ac:dyDescent="0.15">
      <c r="A123" s="1115"/>
      <c r="B123" s="1002"/>
      <c r="C123" s="972" t="s">
        <v>469</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451</v>
      </c>
      <c r="AB123" s="1015"/>
      <c r="AC123" s="1015"/>
      <c r="AD123" s="1015"/>
      <c r="AE123" s="1016"/>
      <c r="AF123" s="1017" t="s">
        <v>473</v>
      </c>
      <c r="AG123" s="1015"/>
      <c r="AH123" s="1015"/>
      <c r="AI123" s="1015"/>
      <c r="AJ123" s="1016"/>
      <c r="AK123" s="1017" t="s">
        <v>470</v>
      </c>
      <c r="AL123" s="1015"/>
      <c r="AM123" s="1015"/>
      <c r="AN123" s="1015"/>
      <c r="AO123" s="1016"/>
      <c r="AP123" s="1018" t="s">
        <v>451</v>
      </c>
      <c r="AQ123" s="1019"/>
      <c r="AR123" s="1019"/>
      <c r="AS123" s="1019"/>
      <c r="AT123" s="1020"/>
      <c r="AU123" s="1051"/>
      <c r="AV123" s="1052"/>
      <c r="AW123" s="1052"/>
      <c r="AX123" s="1052"/>
      <c r="AY123" s="1052"/>
      <c r="AZ123" s="278" t="s">
        <v>189</v>
      </c>
      <c r="BA123" s="278"/>
      <c r="BB123" s="278"/>
      <c r="BC123" s="278"/>
      <c r="BD123" s="278"/>
      <c r="BE123" s="278"/>
      <c r="BF123" s="278"/>
      <c r="BG123" s="278"/>
      <c r="BH123" s="278"/>
      <c r="BI123" s="278"/>
      <c r="BJ123" s="278"/>
      <c r="BK123" s="278"/>
      <c r="BL123" s="278"/>
      <c r="BM123" s="278"/>
      <c r="BN123" s="278"/>
      <c r="BO123" s="1031" t="s">
        <v>488</v>
      </c>
      <c r="BP123" s="1062"/>
      <c r="BQ123" s="1121">
        <v>53591370</v>
      </c>
      <c r="BR123" s="1122"/>
      <c r="BS123" s="1122"/>
      <c r="BT123" s="1122"/>
      <c r="BU123" s="1122"/>
      <c r="BV123" s="1122">
        <v>56134631</v>
      </c>
      <c r="BW123" s="1122"/>
      <c r="BX123" s="1122"/>
      <c r="BY123" s="1122"/>
      <c r="BZ123" s="1122"/>
      <c r="CA123" s="1122">
        <v>55640650</v>
      </c>
      <c r="CB123" s="1122"/>
      <c r="CC123" s="1122"/>
      <c r="CD123" s="1122"/>
      <c r="CE123" s="1122"/>
      <c r="CF123" s="1055"/>
      <c r="CG123" s="1056"/>
      <c r="CH123" s="1056"/>
      <c r="CI123" s="1056"/>
      <c r="CJ123" s="1057"/>
      <c r="CK123" s="1066"/>
      <c r="CL123" s="1067"/>
      <c r="CM123" s="1067"/>
      <c r="CN123" s="1067"/>
      <c r="CO123" s="1068"/>
      <c r="CP123" s="1076" t="s">
        <v>489</v>
      </c>
      <c r="CQ123" s="1077"/>
      <c r="CR123" s="1077"/>
      <c r="CS123" s="1077"/>
      <c r="CT123" s="1077"/>
      <c r="CU123" s="1077"/>
      <c r="CV123" s="1077"/>
      <c r="CW123" s="1077"/>
      <c r="CX123" s="1077"/>
      <c r="CY123" s="1077"/>
      <c r="CZ123" s="1077"/>
      <c r="DA123" s="1077"/>
      <c r="DB123" s="1077"/>
      <c r="DC123" s="1077"/>
      <c r="DD123" s="1077"/>
      <c r="DE123" s="1077"/>
      <c r="DF123" s="1078"/>
      <c r="DG123" s="1014" t="s">
        <v>470</v>
      </c>
      <c r="DH123" s="1015"/>
      <c r="DI123" s="1015"/>
      <c r="DJ123" s="1015"/>
      <c r="DK123" s="1016"/>
      <c r="DL123" s="1017" t="s">
        <v>470</v>
      </c>
      <c r="DM123" s="1015"/>
      <c r="DN123" s="1015"/>
      <c r="DO123" s="1015"/>
      <c r="DP123" s="1016"/>
      <c r="DQ123" s="1017" t="s">
        <v>451</v>
      </c>
      <c r="DR123" s="1015"/>
      <c r="DS123" s="1015"/>
      <c r="DT123" s="1015"/>
      <c r="DU123" s="1016"/>
      <c r="DV123" s="1018" t="s">
        <v>451</v>
      </c>
      <c r="DW123" s="1019"/>
      <c r="DX123" s="1019"/>
      <c r="DY123" s="1019"/>
      <c r="DZ123" s="1020"/>
    </row>
    <row r="124" spans="1:130" s="247" customFormat="1" ht="26.25" customHeight="1" thickBot="1" x14ac:dyDescent="0.2">
      <c r="A124" s="1115"/>
      <c r="B124" s="1002"/>
      <c r="C124" s="972" t="s">
        <v>474</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470</v>
      </c>
      <c r="AB124" s="1015"/>
      <c r="AC124" s="1015"/>
      <c r="AD124" s="1015"/>
      <c r="AE124" s="1016"/>
      <c r="AF124" s="1017" t="s">
        <v>451</v>
      </c>
      <c r="AG124" s="1015"/>
      <c r="AH124" s="1015"/>
      <c r="AI124" s="1015"/>
      <c r="AJ124" s="1016"/>
      <c r="AK124" s="1017" t="s">
        <v>451</v>
      </c>
      <c r="AL124" s="1015"/>
      <c r="AM124" s="1015"/>
      <c r="AN124" s="1015"/>
      <c r="AO124" s="1016"/>
      <c r="AP124" s="1018" t="s">
        <v>451</v>
      </c>
      <c r="AQ124" s="1019"/>
      <c r="AR124" s="1019"/>
      <c r="AS124" s="1019"/>
      <c r="AT124" s="1020"/>
      <c r="AU124" s="1117" t="s">
        <v>490</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443</v>
      </c>
      <c r="BR124" s="1084"/>
      <c r="BS124" s="1084"/>
      <c r="BT124" s="1084"/>
      <c r="BU124" s="1084"/>
      <c r="BV124" s="1084" t="s">
        <v>451</v>
      </c>
      <c r="BW124" s="1084"/>
      <c r="BX124" s="1084"/>
      <c r="BY124" s="1084"/>
      <c r="BZ124" s="1084"/>
      <c r="CA124" s="1084" t="s">
        <v>470</v>
      </c>
      <c r="CB124" s="1084"/>
      <c r="CC124" s="1084"/>
      <c r="CD124" s="1084"/>
      <c r="CE124" s="1084"/>
      <c r="CF124" s="1085"/>
      <c r="CG124" s="1086"/>
      <c r="CH124" s="1086"/>
      <c r="CI124" s="1086"/>
      <c r="CJ124" s="1087"/>
      <c r="CK124" s="1069"/>
      <c r="CL124" s="1069"/>
      <c r="CM124" s="1069"/>
      <c r="CN124" s="1069"/>
      <c r="CO124" s="1070"/>
      <c r="CP124" s="1076" t="s">
        <v>491</v>
      </c>
      <c r="CQ124" s="1077"/>
      <c r="CR124" s="1077"/>
      <c r="CS124" s="1077"/>
      <c r="CT124" s="1077"/>
      <c r="CU124" s="1077"/>
      <c r="CV124" s="1077"/>
      <c r="CW124" s="1077"/>
      <c r="CX124" s="1077"/>
      <c r="CY124" s="1077"/>
      <c r="CZ124" s="1077"/>
      <c r="DA124" s="1077"/>
      <c r="DB124" s="1077"/>
      <c r="DC124" s="1077"/>
      <c r="DD124" s="1077"/>
      <c r="DE124" s="1077"/>
      <c r="DF124" s="1078"/>
      <c r="DG124" s="1061" t="s">
        <v>492</v>
      </c>
      <c r="DH124" s="1040"/>
      <c r="DI124" s="1040"/>
      <c r="DJ124" s="1040"/>
      <c r="DK124" s="1041"/>
      <c r="DL124" s="1039" t="s">
        <v>492</v>
      </c>
      <c r="DM124" s="1040"/>
      <c r="DN124" s="1040"/>
      <c r="DO124" s="1040"/>
      <c r="DP124" s="1041"/>
      <c r="DQ124" s="1039" t="s">
        <v>492</v>
      </c>
      <c r="DR124" s="1040"/>
      <c r="DS124" s="1040"/>
      <c r="DT124" s="1040"/>
      <c r="DU124" s="1041"/>
      <c r="DV124" s="1042" t="s">
        <v>470</v>
      </c>
      <c r="DW124" s="1043"/>
      <c r="DX124" s="1043"/>
      <c r="DY124" s="1043"/>
      <c r="DZ124" s="1044"/>
    </row>
    <row r="125" spans="1:130" s="247" customFormat="1" ht="26.25" customHeight="1" x14ac:dyDescent="0.15">
      <c r="A125" s="1115"/>
      <c r="B125" s="1002"/>
      <c r="C125" s="972" t="s">
        <v>476</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492</v>
      </c>
      <c r="AB125" s="1015"/>
      <c r="AC125" s="1015"/>
      <c r="AD125" s="1015"/>
      <c r="AE125" s="1016"/>
      <c r="AF125" s="1017" t="s">
        <v>470</v>
      </c>
      <c r="AG125" s="1015"/>
      <c r="AH125" s="1015"/>
      <c r="AI125" s="1015"/>
      <c r="AJ125" s="1016"/>
      <c r="AK125" s="1017" t="s">
        <v>492</v>
      </c>
      <c r="AL125" s="1015"/>
      <c r="AM125" s="1015"/>
      <c r="AN125" s="1015"/>
      <c r="AO125" s="1016"/>
      <c r="AP125" s="1018" t="s">
        <v>470</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493</v>
      </c>
      <c r="CL125" s="1064"/>
      <c r="CM125" s="1064"/>
      <c r="CN125" s="1064"/>
      <c r="CO125" s="1065"/>
      <c r="CP125" s="996" t="s">
        <v>494</v>
      </c>
      <c r="CQ125" s="945"/>
      <c r="CR125" s="945"/>
      <c r="CS125" s="945"/>
      <c r="CT125" s="945"/>
      <c r="CU125" s="945"/>
      <c r="CV125" s="945"/>
      <c r="CW125" s="945"/>
      <c r="CX125" s="945"/>
      <c r="CY125" s="945"/>
      <c r="CZ125" s="945"/>
      <c r="DA125" s="945"/>
      <c r="DB125" s="945"/>
      <c r="DC125" s="945"/>
      <c r="DD125" s="945"/>
      <c r="DE125" s="945"/>
      <c r="DF125" s="946"/>
      <c r="DG125" s="982" t="s">
        <v>470</v>
      </c>
      <c r="DH125" s="983"/>
      <c r="DI125" s="983"/>
      <c r="DJ125" s="983"/>
      <c r="DK125" s="983"/>
      <c r="DL125" s="983" t="s">
        <v>443</v>
      </c>
      <c r="DM125" s="983"/>
      <c r="DN125" s="983"/>
      <c r="DO125" s="983"/>
      <c r="DP125" s="983"/>
      <c r="DQ125" s="983" t="s">
        <v>492</v>
      </c>
      <c r="DR125" s="983"/>
      <c r="DS125" s="983"/>
      <c r="DT125" s="983"/>
      <c r="DU125" s="983"/>
      <c r="DV125" s="984" t="s">
        <v>415</v>
      </c>
      <c r="DW125" s="984"/>
      <c r="DX125" s="984"/>
      <c r="DY125" s="984"/>
      <c r="DZ125" s="985"/>
    </row>
    <row r="126" spans="1:130" s="247" customFormat="1" ht="26.25" customHeight="1" thickBot="1" x14ac:dyDescent="0.2">
      <c r="A126" s="1115"/>
      <c r="B126" s="1002"/>
      <c r="C126" s="972" t="s">
        <v>478</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492</v>
      </c>
      <c r="AB126" s="1015"/>
      <c r="AC126" s="1015"/>
      <c r="AD126" s="1015"/>
      <c r="AE126" s="1016"/>
      <c r="AF126" s="1017" t="s">
        <v>492</v>
      </c>
      <c r="AG126" s="1015"/>
      <c r="AH126" s="1015"/>
      <c r="AI126" s="1015"/>
      <c r="AJ126" s="1016"/>
      <c r="AK126" s="1017" t="s">
        <v>443</v>
      </c>
      <c r="AL126" s="1015"/>
      <c r="AM126" s="1015"/>
      <c r="AN126" s="1015"/>
      <c r="AO126" s="1016"/>
      <c r="AP126" s="1018" t="s">
        <v>443</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495</v>
      </c>
      <c r="CQ126" s="1006"/>
      <c r="CR126" s="1006"/>
      <c r="CS126" s="1006"/>
      <c r="CT126" s="1006"/>
      <c r="CU126" s="1006"/>
      <c r="CV126" s="1006"/>
      <c r="CW126" s="1006"/>
      <c r="CX126" s="1006"/>
      <c r="CY126" s="1006"/>
      <c r="CZ126" s="1006"/>
      <c r="DA126" s="1006"/>
      <c r="DB126" s="1006"/>
      <c r="DC126" s="1006"/>
      <c r="DD126" s="1006"/>
      <c r="DE126" s="1006"/>
      <c r="DF126" s="1007"/>
      <c r="DG126" s="975" t="s">
        <v>470</v>
      </c>
      <c r="DH126" s="976"/>
      <c r="DI126" s="976"/>
      <c r="DJ126" s="976"/>
      <c r="DK126" s="976"/>
      <c r="DL126" s="976" t="s">
        <v>470</v>
      </c>
      <c r="DM126" s="976"/>
      <c r="DN126" s="976"/>
      <c r="DO126" s="976"/>
      <c r="DP126" s="976"/>
      <c r="DQ126" s="976" t="s">
        <v>492</v>
      </c>
      <c r="DR126" s="976"/>
      <c r="DS126" s="976"/>
      <c r="DT126" s="976"/>
      <c r="DU126" s="976"/>
      <c r="DV126" s="977" t="s">
        <v>492</v>
      </c>
      <c r="DW126" s="977"/>
      <c r="DX126" s="977"/>
      <c r="DY126" s="977"/>
      <c r="DZ126" s="978"/>
    </row>
    <row r="127" spans="1:130" s="247" customFormat="1" ht="26.25" customHeight="1" x14ac:dyDescent="0.15">
      <c r="A127" s="1116"/>
      <c r="B127" s="1004"/>
      <c r="C127" s="1058" t="s">
        <v>496</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9458</v>
      </c>
      <c r="AB127" s="1015"/>
      <c r="AC127" s="1015"/>
      <c r="AD127" s="1015"/>
      <c r="AE127" s="1016"/>
      <c r="AF127" s="1017">
        <v>12101</v>
      </c>
      <c r="AG127" s="1015"/>
      <c r="AH127" s="1015"/>
      <c r="AI127" s="1015"/>
      <c r="AJ127" s="1016"/>
      <c r="AK127" s="1017">
        <v>10008</v>
      </c>
      <c r="AL127" s="1015"/>
      <c r="AM127" s="1015"/>
      <c r="AN127" s="1015"/>
      <c r="AO127" s="1016"/>
      <c r="AP127" s="1018">
        <v>0</v>
      </c>
      <c r="AQ127" s="1019"/>
      <c r="AR127" s="1019"/>
      <c r="AS127" s="1019"/>
      <c r="AT127" s="1020"/>
      <c r="AU127" s="283"/>
      <c r="AV127" s="283"/>
      <c r="AW127" s="283"/>
      <c r="AX127" s="1088" t="s">
        <v>497</v>
      </c>
      <c r="AY127" s="1089"/>
      <c r="AZ127" s="1089"/>
      <c r="BA127" s="1089"/>
      <c r="BB127" s="1089"/>
      <c r="BC127" s="1089"/>
      <c r="BD127" s="1089"/>
      <c r="BE127" s="1090"/>
      <c r="BF127" s="1091" t="s">
        <v>498</v>
      </c>
      <c r="BG127" s="1089"/>
      <c r="BH127" s="1089"/>
      <c r="BI127" s="1089"/>
      <c r="BJ127" s="1089"/>
      <c r="BK127" s="1089"/>
      <c r="BL127" s="1090"/>
      <c r="BM127" s="1091" t="s">
        <v>499</v>
      </c>
      <c r="BN127" s="1089"/>
      <c r="BO127" s="1089"/>
      <c r="BP127" s="1089"/>
      <c r="BQ127" s="1089"/>
      <c r="BR127" s="1089"/>
      <c r="BS127" s="1090"/>
      <c r="BT127" s="1091" t="s">
        <v>500</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501</v>
      </c>
      <c r="CQ127" s="1006"/>
      <c r="CR127" s="1006"/>
      <c r="CS127" s="1006"/>
      <c r="CT127" s="1006"/>
      <c r="CU127" s="1006"/>
      <c r="CV127" s="1006"/>
      <c r="CW127" s="1006"/>
      <c r="CX127" s="1006"/>
      <c r="CY127" s="1006"/>
      <c r="CZ127" s="1006"/>
      <c r="DA127" s="1006"/>
      <c r="DB127" s="1006"/>
      <c r="DC127" s="1006"/>
      <c r="DD127" s="1006"/>
      <c r="DE127" s="1006"/>
      <c r="DF127" s="1007"/>
      <c r="DG127" s="975" t="s">
        <v>444</v>
      </c>
      <c r="DH127" s="976"/>
      <c r="DI127" s="976"/>
      <c r="DJ127" s="976"/>
      <c r="DK127" s="976"/>
      <c r="DL127" s="976" t="s">
        <v>492</v>
      </c>
      <c r="DM127" s="976"/>
      <c r="DN127" s="976"/>
      <c r="DO127" s="976"/>
      <c r="DP127" s="976"/>
      <c r="DQ127" s="976" t="s">
        <v>443</v>
      </c>
      <c r="DR127" s="976"/>
      <c r="DS127" s="976"/>
      <c r="DT127" s="976"/>
      <c r="DU127" s="976"/>
      <c r="DV127" s="977" t="s">
        <v>492</v>
      </c>
      <c r="DW127" s="977"/>
      <c r="DX127" s="977"/>
      <c r="DY127" s="977"/>
      <c r="DZ127" s="978"/>
    </row>
    <row r="128" spans="1:130" s="247" customFormat="1" ht="26.25" customHeight="1" thickBot="1" x14ac:dyDescent="0.2">
      <c r="A128" s="1099" t="s">
        <v>502</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503</v>
      </c>
      <c r="X128" s="1101"/>
      <c r="Y128" s="1101"/>
      <c r="Z128" s="1102"/>
      <c r="AA128" s="1103">
        <v>552028</v>
      </c>
      <c r="AB128" s="1104"/>
      <c r="AC128" s="1104"/>
      <c r="AD128" s="1104"/>
      <c r="AE128" s="1105"/>
      <c r="AF128" s="1106">
        <v>600361</v>
      </c>
      <c r="AG128" s="1104"/>
      <c r="AH128" s="1104"/>
      <c r="AI128" s="1104"/>
      <c r="AJ128" s="1105"/>
      <c r="AK128" s="1106">
        <v>524666</v>
      </c>
      <c r="AL128" s="1104"/>
      <c r="AM128" s="1104"/>
      <c r="AN128" s="1104"/>
      <c r="AO128" s="1105"/>
      <c r="AP128" s="1107"/>
      <c r="AQ128" s="1108"/>
      <c r="AR128" s="1108"/>
      <c r="AS128" s="1108"/>
      <c r="AT128" s="1109"/>
      <c r="AU128" s="283"/>
      <c r="AV128" s="283"/>
      <c r="AW128" s="283"/>
      <c r="AX128" s="944" t="s">
        <v>504</v>
      </c>
      <c r="AY128" s="945"/>
      <c r="AZ128" s="945"/>
      <c r="BA128" s="945"/>
      <c r="BB128" s="945"/>
      <c r="BC128" s="945"/>
      <c r="BD128" s="945"/>
      <c r="BE128" s="946"/>
      <c r="BF128" s="1110" t="s">
        <v>448</v>
      </c>
      <c r="BG128" s="1111"/>
      <c r="BH128" s="1111"/>
      <c r="BI128" s="1111"/>
      <c r="BJ128" s="1111"/>
      <c r="BK128" s="1111"/>
      <c r="BL128" s="1112"/>
      <c r="BM128" s="1110">
        <v>12.04</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505</v>
      </c>
      <c r="CQ128" s="1093"/>
      <c r="CR128" s="1093"/>
      <c r="CS128" s="1093"/>
      <c r="CT128" s="1093"/>
      <c r="CU128" s="1093"/>
      <c r="CV128" s="1093"/>
      <c r="CW128" s="1093"/>
      <c r="CX128" s="1093"/>
      <c r="CY128" s="1093"/>
      <c r="CZ128" s="1093"/>
      <c r="DA128" s="1093"/>
      <c r="DB128" s="1093"/>
      <c r="DC128" s="1093"/>
      <c r="DD128" s="1093"/>
      <c r="DE128" s="1093"/>
      <c r="DF128" s="1094"/>
      <c r="DG128" s="1095" t="s">
        <v>444</v>
      </c>
      <c r="DH128" s="1096"/>
      <c r="DI128" s="1096"/>
      <c r="DJ128" s="1096"/>
      <c r="DK128" s="1096"/>
      <c r="DL128" s="1096" t="s">
        <v>444</v>
      </c>
      <c r="DM128" s="1096"/>
      <c r="DN128" s="1096"/>
      <c r="DO128" s="1096"/>
      <c r="DP128" s="1096"/>
      <c r="DQ128" s="1096" t="s">
        <v>444</v>
      </c>
      <c r="DR128" s="1096"/>
      <c r="DS128" s="1096"/>
      <c r="DT128" s="1096"/>
      <c r="DU128" s="1096"/>
      <c r="DV128" s="1097" t="s">
        <v>444</v>
      </c>
      <c r="DW128" s="1097"/>
      <c r="DX128" s="1097"/>
      <c r="DY128" s="1097"/>
      <c r="DZ128" s="1098"/>
    </row>
    <row r="129" spans="1:131" s="247" customFormat="1" ht="26.25" customHeight="1" x14ac:dyDescent="0.15">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506</v>
      </c>
      <c r="X129" s="1130"/>
      <c r="Y129" s="1130"/>
      <c r="Z129" s="1131"/>
      <c r="AA129" s="1014">
        <v>25527014</v>
      </c>
      <c r="AB129" s="1015"/>
      <c r="AC129" s="1015"/>
      <c r="AD129" s="1015"/>
      <c r="AE129" s="1016"/>
      <c r="AF129" s="1017">
        <v>25660008</v>
      </c>
      <c r="AG129" s="1015"/>
      <c r="AH129" s="1015"/>
      <c r="AI129" s="1015"/>
      <c r="AJ129" s="1016"/>
      <c r="AK129" s="1017">
        <v>25598472</v>
      </c>
      <c r="AL129" s="1015"/>
      <c r="AM129" s="1015"/>
      <c r="AN129" s="1015"/>
      <c r="AO129" s="1016"/>
      <c r="AP129" s="1132"/>
      <c r="AQ129" s="1133"/>
      <c r="AR129" s="1133"/>
      <c r="AS129" s="1133"/>
      <c r="AT129" s="1134"/>
      <c r="AU129" s="285"/>
      <c r="AV129" s="285"/>
      <c r="AW129" s="285"/>
      <c r="AX129" s="1123" t="s">
        <v>507</v>
      </c>
      <c r="AY129" s="1006"/>
      <c r="AZ129" s="1006"/>
      <c r="BA129" s="1006"/>
      <c r="BB129" s="1006"/>
      <c r="BC129" s="1006"/>
      <c r="BD129" s="1006"/>
      <c r="BE129" s="1007"/>
      <c r="BF129" s="1124" t="s">
        <v>473</v>
      </c>
      <c r="BG129" s="1125"/>
      <c r="BH129" s="1125"/>
      <c r="BI129" s="1125"/>
      <c r="BJ129" s="1125"/>
      <c r="BK129" s="1125"/>
      <c r="BL129" s="1126"/>
      <c r="BM129" s="1124">
        <v>17.04</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508</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509</v>
      </c>
      <c r="X130" s="1130"/>
      <c r="Y130" s="1130"/>
      <c r="Z130" s="1131"/>
      <c r="AA130" s="1014">
        <v>3288986</v>
      </c>
      <c r="AB130" s="1015"/>
      <c r="AC130" s="1015"/>
      <c r="AD130" s="1015"/>
      <c r="AE130" s="1016"/>
      <c r="AF130" s="1017">
        <v>3269611</v>
      </c>
      <c r="AG130" s="1015"/>
      <c r="AH130" s="1015"/>
      <c r="AI130" s="1015"/>
      <c r="AJ130" s="1016"/>
      <c r="AK130" s="1017">
        <v>3249050</v>
      </c>
      <c r="AL130" s="1015"/>
      <c r="AM130" s="1015"/>
      <c r="AN130" s="1015"/>
      <c r="AO130" s="1016"/>
      <c r="AP130" s="1132"/>
      <c r="AQ130" s="1133"/>
      <c r="AR130" s="1133"/>
      <c r="AS130" s="1133"/>
      <c r="AT130" s="1134"/>
      <c r="AU130" s="285"/>
      <c r="AV130" s="285"/>
      <c r="AW130" s="285"/>
      <c r="AX130" s="1123" t="s">
        <v>510</v>
      </c>
      <c r="AY130" s="1006"/>
      <c r="AZ130" s="1006"/>
      <c r="BA130" s="1006"/>
      <c r="BB130" s="1006"/>
      <c r="BC130" s="1006"/>
      <c r="BD130" s="1006"/>
      <c r="BE130" s="1007"/>
      <c r="BF130" s="1160">
        <v>6.4</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511</v>
      </c>
      <c r="X131" s="1168"/>
      <c r="Y131" s="1168"/>
      <c r="Z131" s="1169"/>
      <c r="AA131" s="1061">
        <v>22238028</v>
      </c>
      <c r="AB131" s="1040"/>
      <c r="AC131" s="1040"/>
      <c r="AD131" s="1040"/>
      <c r="AE131" s="1041"/>
      <c r="AF131" s="1039">
        <v>22390397</v>
      </c>
      <c r="AG131" s="1040"/>
      <c r="AH131" s="1040"/>
      <c r="AI131" s="1040"/>
      <c r="AJ131" s="1041"/>
      <c r="AK131" s="1039">
        <v>22349422</v>
      </c>
      <c r="AL131" s="1040"/>
      <c r="AM131" s="1040"/>
      <c r="AN131" s="1040"/>
      <c r="AO131" s="1041"/>
      <c r="AP131" s="1170"/>
      <c r="AQ131" s="1171"/>
      <c r="AR131" s="1171"/>
      <c r="AS131" s="1171"/>
      <c r="AT131" s="1172"/>
      <c r="AU131" s="285"/>
      <c r="AV131" s="285"/>
      <c r="AW131" s="285"/>
      <c r="AX131" s="1142" t="s">
        <v>512</v>
      </c>
      <c r="AY131" s="1093"/>
      <c r="AZ131" s="1093"/>
      <c r="BA131" s="1093"/>
      <c r="BB131" s="1093"/>
      <c r="BC131" s="1093"/>
      <c r="BD131" s="1093"/>
      <c r="BE131" s="1094"/>
      <c r="BF131" s="1143" t="s">
        <v>445</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513</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514</v>
      </c>
      <c r="W132" s="1153"/>
      <c r="X132" s="1153"/>
      <c r="Y132" s="1153"/>
      <c r="Z132" s="1154"/>
      <c r="AA132" s="1155">
        <v>6.7683413549999996</v>
      </c>
      <c r="AB132" s="1156"/>
      <c r="AC132" s="1156"/>
      <c r="AD132" s="1156"/>
      <c r="AE132" s="1157"/>
      <c r="AF132" s="1158">
        <v>6.4742800230000004</v>
      </c>
      <c r="AG132" s="1156"/>
      <c r="AH132" s="1156"/>
      <c r="AI132" s="1156"/>
      <c r="AJ132" s="1157"/>
      <c r="AK132" s="1158">
        <v>6.0104417909999999</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515</v>
      </c>
      <c r="W133" s="1136"/>
      <c r="X133" s="1136"/>
      <c r="Y133" s="1136"/>
      <c r="Z133" s="1137"/>
      <c r="AA133" s="1138">
        <v>7.2</v>
      </c>
      <c r="AB133" s="1139"/>
      <c r="AC133" s="1139"/>
      <c r="AD133" s="1139"/>
      <c r="AE133" s="1140"/>
      <c r="AF133" s="1138">
        <v>6.7</v>
      </c>
      <c r="AG133" s="1139"/>
      <c r="AH133" s="1139"/>
      <c r="AI133" s="1139"/>
      <c r="AJ133" s="1140"/>
      <c r="AK133" s="1138">
        <v>6.4</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8Hbhmz36QXqSvS2j5qnXREYs8IORKPIlmUfCdf4IxgFXjXm17DEjVEtdN46PjATliqph0QM5Pocy/v4wp0l+vw==" saltValue="/vEcrmsz9tS0hNpqCMTk3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election activeCell="AW8" sqref="AW8"/>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k6Qi8VFYcyz4bdqzaWU3pf//2GmpMDRNt6rIvMM6lEUvfNtE7HMhyyGWrC9wirfqp2a77wuiGMlpZ71u5qN9QQ==" saltValue="FIkAEJvHCibT33hfVcp5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22"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oQpTth2bs7eXbcj9m1EuhUJVLDjln9t4vCJhwAoKDhNQfMJf9zZMa0gssMO/gi+sdy/uYhWpHA2S7QcjpVVQ==" saltValue="kyadMwkRLp/TsYa7HRjjm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3C348-1913-4BF4-9C41-63E456CD5B2F}">
  <sheetPr>
    <pageSetUpPr fitToPage="1"/>
  </sheetPr>
  <dimension ref="A1:AZ74"/>
  <sheetViews>
    <sheetView showGridLines="0" view="pageBreakPreview" topLeftCell="A31" zoomScale="55" zoomScaleSheetLayoutView="5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519</v>
      </c>
      <c r="AP7" s="304"/>
      <c r="AQ7" s="305" t="s">
        <v>520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521</v>
      </c>
      <c r="AQ8" s="311" t="s">
        <v>522</v>
      </c>
      <c r="AR8" s="312" t="s">
        <v>523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524</v>
      </c>
      <c r="AL9" s="1193"/>
      <c r="AM9" s="1193"/>
      <c r="AN9" s="1194"/>
      <c r="AO9" s="313">
        <v>6092791</v>
      </c>
      <c r="AP9" s="313">
        <v>59225</v>
      </c>
      <c r="AQ9" s="314">
        <v>63840</v>
      </c>
      <c r="AR9" s="315">
        <v>-7.2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525</v>
      </c>
      <c r="AL10" s="1193"/>
      <c r="AM10" s="1193"/>
      <c r="AN10" s="1194"/>
      <c r="AO10" s="316">
        <v>585592</v>
      </c>
      <c r="AP10" s="316">
        <v>5692</v>
      </c>
      <c r="AQ10" s="317">
        <v>4929</v>
      </c>
      <c r="AR10" s="318">
        <v>15.5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526</v>
      </c>
      <c r="AL11" s="1193"/>
      <c r="AM11" s="1193"/>
      <c r="AN11" s="1194"/>
      <c r="AO11" s="316">
        <v>821963</v>
      </c>
      <c r="AP11" s="316">
        <v>7990</v>
      </c>
      <c r="AQ11" s="317">
        <v>6460</v>
      </c>
      <c r="AR11" s="318">
        <v>23.7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527</v>
      </c>
      <c r="AL12" s="1193"/>
      <c r="AM12" s="1193"/>
      <c r="AN12" s="1194"/>
      <c r="AO12" s="316">
        <v>2926</v>
      </c>
      <c r="AP12" s="316">
        <v>28</v>
      </c>
      <c r="AQ12" s="317">
        <v>877</v>
      </c>
      <c r="AR12" s="318">
        <v>-96.8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528</v>
      </c>
      <c r="AL13" s="1193"/>
      <c r="AM13" s="1193"/>
      <c r="AN13" s="1194"/>
      <c r="AO13" s="316" t="s">
        <v>529</v>
      </c>
      <c r="AP13" s="316" t="s">
        <v>529</v>
      </c>
      <c r="AQ13" s="317" t="s">
        <v>529</v>
      </c>
      <c r="AR13" s="318" t="s">
        <v>529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530</v>
      </c>
      <c r="AL14" s="1193"/>
      <c r="AM14" s="1193"/>
      <c r="AN14" s="1194"/>
      <c r="AO14" s="316">
        <v>220138</v>
      </c>
      <c r="AP14" s="316">
        <v>2140</v>
      </c>
      <c r="AQ14" s="317">
        <v>2764</v>
      </c>
      <c r="AR14" s="318">
        <v>-22.6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531</v>
      </c>
      <c r="AL15" s="1193"/>
      <c r="AM15" s="1193"/>
      <c r="AN15" s="1194"/>
      <c r="AO15" s="316">
        <v>336202</v>
      </c>
      <c r="AP15" s="316">
        <v>3268</v>
      </c>
      <c r="AQ15" s="317">
        <v>2206</v>
      </c>
      <c r="AR15" s="318">
        <v>48.1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532</v>
      </c>
      <c r="AL16" s="1196"/>
      <c r="AM16" s="1196"/>
      <c r="AN16" s="1197"/>
      <c r="AO16" s="316">
        <v>-556943</v>
      </c>
      <c r="AP16" s="316">
        <v>-5414</v>
      </c>
      <c r="AQ16" s="317">
        <v>-5490</v>
      </c>
      <c r="AR16" s="318">
        <v>-1.4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189</v>
      </c>
      <c r="AL17" s="1196"/>
      <c r="AM17" s="1196"/>
      <c r="AN17" s="1197"/>
      <c r="AO17" s="316">
        <v>7502669</v>
      </c>
      <c r="AP17" s="316">
        <v>72930</v>
      </c>
      <c r="AQ17" s="317">
        <v>75586</v>
      </c>
      <c r="AR17" s="318">
        <v>-3.5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534</v>
      </c>
      <c r="AP20" s="324" t="s">
        <v>535</v>
      </c>
      <c r="AQ20" s="325" t="s">
        <v>536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537</v>
      </c>
      <c r="AL21" s="1190"/>
      <c r="AM21" s="1190"/>
      <c r="AN21" s="1191"/>
      <c r="AO21" s="328">
        <v>6.71</v>
      </c>
      <c r="AP21" s="329">
        <v>7.2</v>
      </c>
      <c r="AQ21" s="330">
        <v>-0.49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538</v>
      </c>
      <c r="AL22" s="1190"/>
      <c r="AM22" s="1190"/>
      <c r="AN22" s="1191"/>
      <c r="AO22" s="333">
        <v>97.2</v>
      </c>
      <c r="AP22" s="334">
        <v>98.2</v>
      </c>
      <c r="AQ22" s="335">
        <v>-1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519</v>
      </c>
      <c r="AP30" s="304"/>
      <c r="AQ30" s="305" t="s">
        <v>520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521</v>
      </c>
      <c r="AQ31" s="311" t="s">
        <v>522</v>
      </c>
      <c r="AR31" s="312" t="s">
        <v>523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542</v>
      </c>
      <c r="AL32" s="1181"/>
      <c r="AM32" s="1181"/>
      <c r="AN32" s="1182"/>
      <c r="AO32" s="343">
        <v>4209254</v>
      </c>
      <c r="AP32" s="343">
        <v>40916</v>
      </c>
      <c r="AQ32" s="344">
        <v>45202</v>
      </c>
      <c r="AR32" s="345">
        <v>-9.5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543</v>
      </c>
      <c r="AL33" s="1181"/>
      <c r="AM33" s="1181"/>
      <c r="AN33" s="1182"/>
      <c r="AO33" s="343" t="s">
        <v>529</v>
      </c>
      <c r="AP33" s="343" t="s">
        <v>529</v>
      </c>
      <c r="AQ33" s="344" t="s">
        <v>529</v>
      </c>
      <c r="AR33" s="345" t="s">
        <v>529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544</v>
      </c>
      <c r="AL34" s="1181"/>
      <c r="AM34" s="1181"/>
      <c r="AN34" s="1182"/>
      <c r="AO34" s="343" t="s">
        <v>529</v>
      </c>
      <c r="AP34" s="343" t="s">
        <v>529</v>
      </c>
      <c r="AQ34" s="344">
        <v>14</v>
      </c>
      <c r="AR34" s="345" t="s">
        <v>529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545</v>
      </c>
      <c r="AL35" s="1181"/>
      <c r="AM35" s="1181"/>
      <c r="AN35" s="1182"/>
      <c r="AO35" s="343">
        <v>383489</v>
      </c>
      <c r="AP35" s="343">
        <v>3728</v>
      </c>
      <c r="AQ35" s="344">
        <v>12569</v>
      </c>
      <c r="AR35" s="345">
        <v>-70.3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546</v>
      </c>
      <c r="AL36" s="1181"/>
      <c r="AM36" s="1181"/>
      <c r="AN36" s="1182"/>
      <c r="AO36" s="343">
        <v>482531</v>
      </c>
      <c r="AP36" s="343">
        <v>4690</v>
      </c>
      <c r="AQ36" s="344">
        <v>1379</v>
      </c>
      <c r="AR36" s="345">
        <v>240.1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547</v>
      </c>
      <c r="AL37" s="1181"/>
      <c r="AM37" s="1181"/>
      <c r="AN37" s="1182"/>
      <c r="AO37" s="343">
        <v>41741</v>
      </c>
      <c r="AP37" s="343">
        <v>406</v>
      </c>
      <c r="AQ37" s="344">
        <v>599</v>
      </c>
      <c r="AR37" s="345">
        <v>-32.200000000000003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548</v>
      </c>
      <c r="AL38" s="1184"/>
      <c r="AM38" s="1184"/>
      <c r="AN38" s="1185"/>
      <c r="AO38" s="346" t="s">
        <v>529</v>
      </c>
      <c r="AP38" s="346" t="s">
        <v>529</v>
      </c>
      <c r="AQ38" s="347">
        <v>1</v>
      </c>
      <c r="AR38" s="335" t="s">
        <v>529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549</v>
      </c>
      <c r="AL39" s="1184"/>
      <c r="AM39" s="1184"/>
      <c r="AN39" s="1185"/>
      <c r="AO39" s="343">
        <v>-524666</v>
      </c>
      <c r="AP39" s="343">
        <v>-5100</v>
      </c>
      <c r="AQ39" s="344">
        <v>-4392</v>
      </c>
      <c r="AR39" s="345">
        <v>16.100000000000001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550</v>
      </c>
      <c r="AL40" s="1181"/>
      <c r="AM40" s="1181"/>
      <c r="AN40" s="1182"/>
      <c r="AO40" s="343">
        <v>-3249050</v>
      </c>
      <c r="AP40" s="343">
        <v>-31583</v>
      </c>
      <c r="AQ40" s="344">
        <v>-39328</v>
      </c>
      <c r="AR40" s="345">
        <v>-19.7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302</v>
      </c>
      <c r="AL41" s="1187"/>
      <c r="AM41" s="1187"/>
      <c r="AN41" s="1188"/>
      <c r="AO41" s="343">
        <v>1343299</v>
      </c>
      <c r="AP41" s="343">
        <v>13058</v>
      </c>
      <c r="AQ41" s="344">
        <v>16044</v>
      </c>
      <c r="AR41" s="345">
        <v>-18.600000000000001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519</v>
      </c>
      <c r="AN49" s="1175" t="s">
        <v>554</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555</v>
      </c>
      <c r="AO50" s="360" t="s">
        <v>556</v>
      </c>
      <c r="AP50" s="361" t="s">
        <v>557</v>
      </c>
      <c r="AQ50" s="362" t="s">
        <v>558</v>
      </c>
      <c r="AR50" s="363" t="s">
        <v>559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560</v>
      </c>
      <c r="AL51" s="356"/>
      <c r="AM51" s="364">
        <v>5497404</v>
      </c>
      <c r="AN51" s="365">
        <v>52382</v>
      </c>
      <c r="AO51" s="366">
        <v>-7</v>
      </c>
      <c r="AP51" s="367">
        <v>58051</v>
      </c>
      <c r="AQ51" s="368">
        <v>8.3000000000000007</v>
      </c>
      <c r="AR51" s="369">
        <v>-15.3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561</v>
      </c>
      <c r="AM52" s="372">
        <v>3410973</v>
      </c>
      <c r="AN52" s="373">
        <v>32501</v>
      </c>
      <c r="AO52" s="374">
        <v>7.2</v>
      </c>
      <c r="AP52" s="375">
        <v>32143</v>
      </c>
      <c r="AQ52" s="376">
        <v>13.4</v>
      </c>
      <c r="AR52" s="377">
        <v>-6.2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562</v>
      </c>
      <c r="AL53" s="356"/>
      <c r="AM53" s="364">
        <v>4304518</v>
      </c>
      <c r="AN53" s="365">
        <v>41133</v>
      </c>
      <c r="AO53" s="366">
        <v>-21.5</v>
      </c>
      <c r="AP53" s="367">
        <v>65942</v>
      </c>
      <c r="AQ53" s="368">
        <v>13.6</v>
      </c>
      <c r="AR53" s="369">
        <v>-35.1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561</v>
      </c>
      <c r="AM54" s="372">
        <v>2876343</v>
      </c>
      <c r="AN54" s="373">
        <v>27485</v>
      </c>
      <c r="AO54" s="374">
        <v>-15.4</v>
      </c>
      <c r="AP54" s="375">
        <v>32778</v>
      </c>
      <c r="AQ54" s="376">
        <v>2</v>
      </c>
      <c r="AR54" s="377">
        <v>-17.399999999999999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563</v>
      </c>
      <c r="AL55" s="356"/>
      <c r="AM55" s="364">
        <v>7830657</v>
      </c>
      <c r="AN55" s="365">
        <v>75020</v>
      </c>
      <c r="AO55" s="366">
        <v>82.4</v>
      </c>
      <c r="AP55" s="367">
        <v>68655</v>
      </c>
      <c r="AQ55" s="368">
        <v>4.0999999999999996</v>
      </c>
      <c r="AR55" s="369">
        <v>78.3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561</v>
      </c>
      <c r="AM56" s="372">
        <v>3948415</v>
      </c>
      <c r="AN56" s="373">
        <v>37827</v>
      </c>
      <c r="AO56" s="374">
        <v>37.6</v>
      </c>
      <c r="AP56" s="375">
        <v>32316</v>
      </c>
      <c r="AQ56" s="376">
        <v>-1.4</v>
      </c>
      <c r="AR56" s="377">
        <v>39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564</v>
      </c>
      <c r="AL57" s="356"/>
      <c r="AM57" s="364">
        <v>7363482</v>
      </c>
      <c r="AN57" s="365">
        <v>71032</v>
      </c>
      <c r="AO57" s="366">
        <v>-5.3</v>
      </c>
      <c r="AP57" s="367">
        <v>66863</v>
      </c>
      <c r="AQ57" s="368">
        <v>-2.6</v>
      </c>
      <c r="AR57" s="369">
        <v>-2.7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561</v>
      </c>
      <c r="AM58" s="372">
        <v>4037397</v>
      </c>
      <c r="AN58" s="373">
        <v>38947</v>
      </c>
      <c r="AO58" s="374">
        <v>3</v>
      </c>
      <c r="AP58" s="375">
        <v>32770</v>
      </c>
      <c r="AQ58" s="376">
        <v>1.4</v>
      </c>
      <c r="AR58" s="377">
        <v>1.6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565</v>
      </c>
      <c r="AL59" s="356"/>
      <c r="AM59" s="364">
        <v>7556073</v>
      </c>
      <c r="AN59" s="365">
        <v>73449</v>
      </c>
      <c r="AO59" s="366">
        <v>3.4</v>
      </c>
      <c r="AP59" s="367">
        <v>72051</v>
      </c>
      <c r="AQ59" s="368">
        <v>7.8</v>
      </c>
      <c r="AR59" s="369">
        <v>-4.4000000000000004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561</v>
      </c>
      <c r="AM60" s="372">
        <v>4166651</v>
      </c>
      <c r="AN60" s="373">
        <v>40502</v>
      </c>
      <c r="AO60" s="374">
        <v>4</v>
      </c>
      <c r="AP60" s="375">
        <v>34140</v>
      </c>
      <c r="AQ60" s="376">
        <v>4.2</v>
      </c>
      <c r="AR60" s="377">
        <v>-0.2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566</v>
      </c>
      <c r="AL61" s="378"/>
      <c r="AM61" s="379">
        <v>6510427</v>
      </c>
      <c r="AN61" s="380">
        <v>62603</v>
      </c>
      <c r="AO61" s="381">
        <v>10.4</v>
      </c>
      <c r="AP61" s="382">
        <v>66312</v>
      </c>
      <c r="AQ61" s="383">
        <v>6.2</v>
      </c>
      <c r="AR61" s="369">
        <v>4.2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561</v>
      </c>
      <c r="AM62" s="372">
        <v>3687956</v>
      </c>
      <c r="AN62" s="373">
        <v>35452</v>
      </c>
      <c r="AO62" s="374">
        <v>7.3</v>
      </c>
      <c r="AP62" s="375">
        <v>32829</v>
      </c>
      <c r="AQ62" s="376">
        <v>3.9</v>
      </c>
      <c r="AR62" s="377">
        <v>3.4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xrXqpX4uj//kShFi+g8zRa0F4A2mHi39e0gE92TXWv3S1IJnedu8TrPNX9R7RWQjJsgnpw3BT7nOrXF1FC9iEg==" saltValue="2fjjCf2EjfEQ9WNslM8gG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5" zoomScale="85" zoomScaleNormal="85" zoomScaleSheetLayoutView="55" workbookViewId="0">
      <selection activeCell="BK58" sqref="BK58"/>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568</v>
      </c>
    </row>
    <row r="120" spans="125:125" ht="13.5" hidden="1" customHeight="1" x14ac:dyDescent="0.15"/>
    <row r="121" spans="125:125" ht="13.5" hidden="1" customHeight="1" x14ac:dyDescent="0.15">
      <c r="DU121" s="291"/>
    </row>
  </sheetData>
  <sheetProtection algorithmName="SHA-512" hashValue="/KR1W+uadZbHdEZuqcfvcn+vizd/HdMKLMx5FcrZxLQ7o2CsKyY8X/f3bXbDQfyhhLJIj469nnaxUFfeuX++mw==" saltValue="hYWQtvSTS5aVoaHkeAfm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2" zoomScale="70" zoomScaleNormal="70" zoomScaleSheetLayoutView="55" workbookViewId="0">
      <selection activeCell="BJ101" sqref="BJ101"/>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569</v>
      </c>
    </row>
  </sheetData>
  <sheetProtection algorithmName="SHA-512" hashValue="teX3btz74t1Xh3ijlvqutSZ16z7bkjLQJuk6Z3KD1aeoOAXdFoIfZPrAfm7spftMlCjDiWIeZIYh3lCxbVAkiQ==" saltValue="TgUIUSXWOBxRHqPm8rQq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72321-CCB0-42E1-B407-F3E2A3B80EDC}">
  <sheetPr>
    <pageSetUpPr fitToPage="1"/>
  </sheetPr>
  <dimension ref="B1:J50"/>
  <sheetViews>
    <sheetView showGridLines="0" topLeftCell="E29"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98" t="s">
        <v>3</v>
      </c>
      <c r="D47" s="1198"/>
      <c r="E47" s="1199"/>
      <c r="F47" s="11">
        <v>24.51</v>
      </c>
      <c r="G47" s="12">
        <v>21.67</v>
      </c>
      <c r="H47" s="12">
        <v>20.8</v>
      </c>
      <c r="I47" s="12">
        <v>21.63</v>
      </c>
      <c r="J47" s="13">
        <v>23.24</v>
      </c>
    </row>
    <row r="48" spans="2:10" ht="57.75" customHeight="1" x14ac:dyDescent="0.15">
      <c r="B48" s="14"/>
      <c r="C48" s="1200" t="s">
        <v>4</v>
      </c>
      <c r="D48" s="1200"/>
      <c r="E48" s="1201"/>
      <c r="F48" s="15">
        <v>6.23</v>
      </c>
      <c r="G48" s="16">
        <v>6.43</v>
      </c>
      <c r="H48" s="16">
        <v>9.15</v>
      </c>
      <c r="I48" s="16">
        <v>9.4499999999999993</v>
      </c>
      <c r="J48" s="17">
        <v>8.6</v>
      </c>
    </row>
    <row r="49" spans="2:10" ht="57.75" customHeight="1" thickBot="1" x14ac:dyDescent="0.2">
      <c r="B49" s="18"/>
      <c r="C49" s="1202" t="s">
        <v>5</v>
      </c>
      <c r="D49" s="1202"/>
      <c r="E49" s="1203"/>
      <c r="F49" s="19">
        <v>0.45</v>
      </c>
      <c r="G49" s="20" t="s">
        <v>575</v>
      </c>
      <c r="H49" s="20">
        <v>1.71</v>
      </c>
      <c r="I49" s="20">
        <v>1.27</v>
      </c>
      <c r="J49" s="21">
        <v>0.69</v>
      </c>
    </row>
    <row r="50" spans="2:10" ht="13.5" customHeight="1" x14ac:dyDescent="0.15"/>
  </sheetData>
  <sheetProtection algorithmName="SHA-512" hashValue="8NmMnbphzVyQxEXwxEKG5/u/FBt+aOYVp7TDwLCxh0IgyXog0Adk4lt965PSRsvmrqwi57AU6l4++tL6u+565Q==" saltValue="inRTJ+L3Rlo/lD/nl9lS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2021-03-10T00:49:57Z</cp:lastPrinted>
  <dcterms:created xsi:type="dcterms:W3CDTF">2021-02-05T05:02:57Z</dcterms:created>
  <dcterms:modified xsi:type="dcterms:W3CDTF">2021-03-26T08:16:10Z</dcterms:modified>
  <cp:category/>
</cp:coreProperties>
</file>