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knusv100009\鹿屋\文書庫\01040200子育て支援課\04 子育て支援係\10280 地域子ども・子育て支援事業\637_一時預かり事業\R05\01 補助金交付申請\02 幼稚園型\00 市→施設 依頼(未依頼)\"/>
    </mc:Choice>
  </mc:AlternateContent>
  <xr:revisionPtr revIDLastSave="0" documentId="13_ncr:1_{3A33584D-670E-4ED2-9965-CB3914678C5C}" xr6:coauthVersionLast="36" xr6:coauthVersionMax="36" xr10:uidLastSave="{00000000-0000-0000-0000-000000000000}"/>
  <bookViews>
    <workbookView xWindow="0" yWindow="0" windowWidth="20400" windowHeight="7455" tabRatio="577" xr2:uid="{00000000-000D-0000-FFFF-FFFF00000000}"/>
  </bookViews>
  <sheets>
    <sheet name="補助金交付申請書" sheetId="23" r:id="rId1"/>
    <sheet name="実施計画書" sheetId="24" r:id="rId2"/>
    <sheet name="保育体制充実加算" sheetId="21" r:id="rId3"/>
    <sheet name="所要額明細書" sheetId="25" r:id="rId4"/>
    <sheet name="積算内訳表" sheetId="26" r:id="rId5"/>
    <sheet name="収支予算書" sheetId="27" r:id="rId6"/>
    <sheet name="職員配置表" sheetId="28" r:id="rId7"/>
  </sheets>
  <definedNames>
    <definedName name="_xlnm._FilterDatabase" localSheetId="2" hidden="1">保育体制充実加算!#REF!</definedName>
    <definedName name="_xlnm.Print_Area" localSheetId="1">実施計画書!$A$1:$Z$64</definedName>
    <definedName name="_xlnm.Print_Area" localSheetId="6">職員配置表!$A:$Z</definedName>
    <definedName name="_xlnm.Print_Area" localSheetId="2">保育体制充実加算!$A$1:$Z$29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24" l="1"/>
  <c r="N28" i="24"/>
  <c r="O28" i="24"/>
  <c r="P28" i="24"/>
  <c r="Q28" i="24"/>
  <c r="R28" i="24"/>
  <c r="S28" i="24"/>
  <c r="T28" i="24"/>
  <c r="U28" i="24"/>
  <c r="V28" i="24"/>
  <c r="W28" i="24"/>
  <c r="L28" i="24"/>
  <c r="X28" i="24" l="1"/>
  <c r="X17" i="21"/>
  <c r="X22" i="21"/>
  <c r="X21" i="21"/>
  <c r="X20" i="21"/>
  <c r="X19" i="21"/>
  <c r="X23" i="21" l="1"/>
  <c r="Y19" i="21"/>
  <c r="X24" i="21" s="1"/>
  <c r="Y17" i="21"/>
  <c r="P1" i="21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6" i="28"/>
  <c r="Z4" i="28"/>
  <c r="D3" i="28"/>
  <c r="K28" i="27"/>
  <c r="G28" i="27"/>
  <c r="S27" i="27"/>
  <c r="O27" i="27"/>
  <c r="S26" i="27"/>
  <c r="O26" i="27"/>
  <c r="S25" i="27"/>
  <c r="O25" i="27"/>
  <c r="S24" i="27"/>
  <c r="O24" i="27"/>
  <c r="S23" i="27"/>
  <c r="O23" i="27"/>
  <c r="S22" i="27"/>
  <c r="O22" i="27"/>
  <c r="S21" i="27"/>
  <c r="O21" i="27"/>
  <c r="S20" i="27"/>
  <c r="S28" i="27" s="1"/>
  <c r="O20" i="27"/>
  <c r="O28" i="27" s="1"/>
  <c r="S19" i="27"/>
  <c r="O19" i="27"/>
  <c r="G15" i="27"/>
  <c r="K14" i="27"/>
  <c r="G14" i="27"/>
  <c r="S13" i="27"/>
  <c r="O13" i="27"/>
  <c r="S12" i="27"/>
  <c r="O12" i="27"/>
  <c r="S11" i="27"/>
  <c r="O11" i="27"/>
  <c r="S10" i="27"/>
  <c r="O10" i="27"/>
  <c r="O14" i="27" s="1"/>
  <c r="S9" i="27"/>
  <c r="S14" i="27" s="1"/>
  <c r="O9" i="27"/>
  <c r="E4" i="27"/>
  <c r="F43" i="26"/>
  <c r="F41" i="26"/>
  <c r="F25" i="26"/>
  <c r="P5" i="26"/>
  <c r="M7" i="25"/>
  <c r="C3" i="25"/>
  <c r="L64" i="24"/>
  <c r="Y27" i="24"/>
  <c r="Y26" i="24"/>
  <c r="L61" i="24" s="1"/>
  <c r="R61" i="24" s="1"/>
  <c r="Y25" i="24"/>
  <c r="L60" i="24" s="1"/>
  <c r="R60" i="24" s="1"/>
  <c r="Y24" i="24"/>
  <c r="L59" i="24" s="1"/>
  <c r="R59" i="24" s="1"/>
  <c r="Y23" i="24"/>
  <c r="AB23" i="24" s="1"/>
  <c r="Y22" i="24"/>
  <c r="L58" i="24" s="1"/>
  <c r="R58" i="24" s="1"/>
  <c r="Y21" i="24"/>
  <c r="L57" i="24" s="1"/>
  <c r="R57" i="24" s="1"/>
  <c r="Y20" i="24"/>
  <c r="L56" i="24" s="1"/>
  <c r="R56" i="24" s="1"/>
  <c r="Y19" i="24"/>
  <c r="Y18" i="24"/>
  <c r="L55" i="24" s="1"/>
  <c r="R55" i="24" s="1"/>
  <c r="Y17" i="24"/>
  <c r="L54" i="24" s="1"/>
  <c r="R54" i="24" s="1"/>
  <c r="Y16" i="24"/>
  <c r="L53" i="24" s="1"/>
  <c r="R53" i="24" s="1"/>
  <c r="Y15" i="24"/>
  <c r="Y14" i="24"/>
  <c r="Y13" i="24"/>
  <c r="L51" i="24" s="1"/>
  <c r="R51" i="24" s="1"/>
  <c r="Y12" i="24"/>
  <c r="Y11" i="24"/>
  <c r="Y10" i="24"/>
  <c r="L49" i="24" s="1"/>
  <c r="R49" i="24" s="1"/>
  <c r="Y9" i="24"/>
  <c r="L48" i="24" s="1"/>
  <c r="R48" i="24" s="1"/>
  <c r="Y8" i="24"/>
  <c r="L47" i="24" s="1"/>
  <c r="R47" i="24" s="1"/>
  <c r="Y7" i="24"/>
  <c r="K4" i="24"/>
  <c r="V3" i="24"/>
  <c r="AB19" i="24" l="1"/>
  <c r="AB15" i="24"/>
  <c r="L52" i="24"/>
  <c r="R52" i="24" s="1"/>
  <c r="AB11" i="24"/>
  <c r="AB7" i="24"/>
  <c r="Y24" i="21"/>
  <c r="X25" i="21" s="1"/>
  <c r="L50" i="24"/>
  <c r="R50" i="24" s="1"/>
  <c r="L31" i="24"/>
  <c r="L37" i="24" s="1"/>
  <c r="R37" i="24" s="1"/>
  <c r="L38" i="24"/>
  <c r="O19" i="21"/>
  <c r="U47" i="24" l="1"/>
  <c r="T26" i="21"/>
  <c r="X3" i="21" s="1"/>
  <c r="X13" i="21" s="1"/>
  <c r="L35" i="24"/>
  <c r="R35" i="24" s="1"/>
  <c r="L36" i="24"/>
  <c r="R36" i="24" s="1"/>
  <c r="L32" i="24"/>
  <c r="R32" i="24" s="1"/>
  <c r="L33" i="24"/>
  <c r="R33" i="24" s="1"/>
  <c r="L34" i="24"/>
  <c r="R34" i="24" s="1"/>
  <c r="L43" i="24"/>
  <c r="R43" i="24" s="1"/>
  <c r="L42" i="24"/>
  <c r="R42" i="24" s="1"/>
  <c r="L41" i="24"/>
  <c r="R41" i="24" s="1"/>
  <c r="L40" i="24"/>
  <c r="R40" i="24" s="1"/>
  <c r="L44" i="24"/>
  <c r="R44" i="24" s="1"/>
  <c r="L39" i="24"/>
  <c r="Y13" i="21"/>
  <c r="P39" i="24" l="1"/>
  <c r="R39" i="24" s="1"/>
  <c r="U32" i="24" s="1"/>
  <c r="U63" i="24" s="1"/>
  <c r="C28" i="21" s="1"/>
  <c r="O45" i="24"/>
  <c r="O39" i="24"/>
  <c r="X14" i="21"/>
  <c r="I3" i="21" s="1"/>
  <c r="I28" i="21" s="1"/>
  <c r="Q28" i="21" l="1"/>
  <c r="Q7" i="25" l="1"/>
  <c r="U7" i="25" s="1"/>
  <c r="J20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PC120002KANOYA</author>
  </authors>
  <commentList>
    <comment ref="AA2" authorId="0" shapeId="0" xr:uid="{DF576201-B1D7-40E6-800E-6E1B5033A553}">
      <text>
        <r>
          <rPr>
            <b/>
            <sz val="9"/>
            <color indexed="81"/>
            <rFont val="ＭＳ Ｐゴシック"/>
            <family val="3"/>
            <charset val="128"/>
          </rPr>
          <t>申請日は４月１日としてください。</t>
        </r>
      </text>
    </comment>
    <comment ref="Q8" authorId="0" shapeId="0" xr:uid="{71FE44D5-C6A5-4F9E-9FD2-B9169B379B0C}">
      <text>
        <r>
          <rPr>
            <b/>
            <sz val="9"/>
            <color indexed="81"/>
            <rFont val="ＭＳ Ｐゴシック"/>
            <family val="3"/>
            <charset val="128"/>
          </rPr>
          <t>理事長　○○　○○
のように、方書も記入してください。</t>
        </r>
      </text>
    </comment>
    <comment ref="J20" authorId="0" shapeId="0" xr:uid="{67DB4756-3EE8-484F-A431-64E6C299BEDA}">
      <text>
        <r>
          <rPr>
            <sz val="9"/>
            <color indexed="81"/>
            <rFont val="ＭＳ Ｐゴシック"/>
            <family val="3"/>
            <charset val="128"/>
          </rPr>
          <t>「所要額明細書」の
"市補助額"の額が
自動入力されます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PC120002KANOYA</author>
  </authors>
  <commentList>
    <comment ref="O30" authorId="0" shapeId="0" xr:uid="{DBC6E2E3-9C7D-4EDE-AA8E-0D755D2B6318}">
      <text>
        <r>
          <rPr>
            <b/>
            <sz val="9"/>
            <color indexed="81"/>
            <rFont val="ＭＳ Ｐゴシック"/>
            <family val="3"/>
            <charset val="128"/>
          </rPr>
          <t>「基準額」シートを変更することで、自動的に反映される</t>
        </r>
      </text>
    </comment>
    <comment ref="G64" authorId="0" shapeId="0" xr:uid="{F332425B-5F74-4A5B-9716-E5BC211033D9}">
      <text>
        <r>
          <rPr>
            <b/>
            <sz val="9"/>
            <color indexed="81"/>
            <rFont val="ＭＳ Ｐゴシック"/>
            <family val="3"/>
            <charset val="128"/>
          </rPr>
          <t>漏れが多い項目ですので注意してください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久木山 元康 m.k.</author>
  </authors>
  <commentList>
    <comment ref="C28" authorId="0" shapeId="0" xr:uid="{3EB2DC26-EB2E-44FC-BF40-E12D6EDA209B}">
      <text>
        <r>
          <rPr>
            <b/>
            <sz val="20"/>
            <color indexed="81"/>
            <rFont val="BIZ UDP明朝 Medium"/>
            <family val="1"/>
            <charset val="128"/>
          </rPr>
          <t>実施計画書より自動入力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PC120002KANOYA</author>
  </authors>
  <commentList>
    <comment ref="C3" authorId="0" shapeId="0" xr:uid="{B85DE99C-9D41-4B0F-8FFB-677BE83CDB15}">
      <text>
        <r>
          <rPr>
            <sz val="9"/>
            <color indexed="81"/>
            <rFont val="ＭＳ Ｐゴシック"/>
            <family val="3"/>
            <charset val="128"/>
          </rPr>
          <t>「補助金交付申請書」の
"施設名"が自動入力されます</t>
        </r>
      </text>
    </comment>
    <comment ref="M7" authorId="0" shapeId="0" xr:uid="{02595F54-3456-43DC-8EC4-D431B3B7D8A3}">
      <text>
        <r>
          <rPr>
            <sz val="9"/>
            <color indexed="81"/>
            <rFont val="ＭＳ Ｐゴシック"/>
            <family val="3"/>
            <charset val="128"/>
          </rPr>
          <t>自動計算されます</t>
        </r>
      </text>
    </comment>
    <comment ref="Q7" authorId="0" shapeId="0" xr:uid="{0044B08E-1CEB-4FE6-961B-B1280930D259}">
      <text>
        <r>
          <rPr>
            <sz val="9"/>
            <color indexed="81"/>
            <rFont val="ＭＳ Ｐゴシック"/>
            <family val="3"/>
            <charset val="128"/>
          </rPr>
          <t>「実施計画書」の
"補助基準額"が
自動入力されます</t>
        </r>
      </text>
    </comment>
    <comment ref="U7" authorId="0" shapeId="0" xr:uid="{2F37BFE9-EDD0-4F80-AC62-964E7AA8EDA4}">
      <text>
        <r>
          <rPr>
            <sz val="9"/>
            <color indexed="81"/>
            <rFont val="ＭＳ Ｐゴシック"/>
            <family val="3"/>
            <charset val="128"/>
          </rPr>
          <t>自動計算されます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PC120002KANOYA</author>
  </authors>
  <commentList>
    <comment ref="E5" authorId="0" shapeId="0" xr:uid="{99437603-05EA-4671-AD2E-36DB54DF0113}">
      <text>
        <r>
          <rPr>
            <b/>
            <sz val="9"/>
            <color indexed="81"/>
            <rFont val="ＭＳ Ｐゴシック"/>
            <family val="3"/>
            <charset val="128"/>
          </rPr>
          <t>施設所在地の市町村名を記入してください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PC120002KANOYA</author>
  </authors>
  <commentList>
    <comment ref="E4" authorId="0" shapeId="0" xr:uid="{992C6150-C3A3-49D4-85CC-81504B718785}">
      <text>
        <r>
          <rPr>
            <sz val="9"/>
            <color indexed="81"/>
            <rFont val="ＭＳ Ｐゴシック"/>
            <family val="3"/>
            <charset val="128"/>
          </rPr>
          <t>「補助金交付申請書」の
”施設名”が自動入力されます</t>
        </r>
      </text>
    </comment>
  </commentList>
</comments>
</file>

<file path=xl/sharedStrings.xml><?xml version="1.0" encoding="utf-8"?>
<sst xmlns="http://schemas.openxmlformats.org/spreadsheetml/2006/main" count="386" uniqueCount="232">
  <si>
    <t>③</t>
    <phoneticPr fontId="1"/>
  </si>
  <si>
    <t>【要件】</t>
    <rPh sb="1" eb="3">
      <t>ヨウケン</t>
    </rPh>
    <phoneticPr fontId="1"/>
  </si>
  <si>
    <t>①</t>
    <phoneticPr fontId="1"/>
  </si>
  <si>
    <t>②</t>
    <phoneticPr fontId="1"/>
  </si>
  <si>
    <t>平日及び長期休業中の双方において、１１時間以上の預かりを実施している</t>
    <rPh sb="0" eb="2">
      <t>ヘイジツ</t>
    </rPh>
    <rPh sb="2" eb="3">
      <t>オヨ</t>
    </rPh>
    <rPh sb="4" eb="6">
      <t>チョウキ</t>
    </rPh>
    <rPh sb="6" eb="9">
      <t>キュウギョウチュウ</t>
    </rPh>
    <rPh sb="10" eb="12">
      <t>ソウホウ</t>
    </rPh>
    <rPh sb="19" eb="21">
      <t>ジカン</t>
    </rPh>
    <rPh sb="21" eb="23">
      <t>イジョウ</t>
    </rPh>
    <rPh sb="24" eb="25">
      <t>アズ</t>
    </rPh>
    <rPh sb="28" eb="30">
      <t>ジッシ</t>
    </rPh>
    <phoneticPr fontId="1"/>
  </si>
  <si>
    <t>平日及び長期休業中の双方において、９時間以上の預かりを実施するとともに、休日において４０日以上の預かりを実施している</t>
    <rPh sb="0" eb="2">
      <t>ヘイジツ</t>
    </rPh>
    <rPh sb="2" eb="3">
      <t>オヨ</t>
    </rPh>
    <rPh sb="4" eb="6">
      <t>チョウキ</t>
    </rPh>
    <rPh sb="6" eb="9">
      <t>キュウギョウチュウ</t>
    </rPh>
    <rPh sb="10" eb="12">
      <t>ソウホウ</t>
    </rPh>
    <rPh sb="18" eb="20">
      <t>ジカン</t>
    </rPh>
    <rPh sb="20" eb="22">
      <t>イジョウ</t>
    </rPh>
    <rPh sb="23" eb="24">
      <t>アズ</t>
    </rPh>
    <rPh sb="27" eb="29">
      <t>ジッシ</t>
    </rPh>
    <rPh sb="36" eb="38">
      <t>キュウジツ</t>
    </rPh>
    <rPh sb="44" eb="45">
      <t>ニチ</t>
    </rPh>
    <rPh sb="45" eb="47">
      <t>イジョウ</t>
    </rPh>
    <rPh sb="48" eb="49">
      <t>アズ</t>
    </rPh>
    <rPh sb="52" eb="54">
      <t>ジッシ</t>
    </rPh>
    <phoneticPr fontId="1"/>
  </si>
  <si>
    <t>④</t>
    <phoneticPr fontId="1"/>
  </si>
  <si>
    <t>⑤</t>
    <phoneticPr fontId="1"/>
  </si>
  <si>
    <t>年間延べ利用児童者数（平日・長期休業中・休日）が2,000人超の施設である</t>
    <rPh sb="0" eb="2">
      <t>ネンカン</t>
    </rPh>
    <rPh sb="2" eb="3">
      <t>ノ</t>
    </rPh>
    <rPh sb="4" eb="6">
      <t>リヨウ</t>
    </rPh>
    <rPh sb="6" eb="8">
      <t>ジドウ</t>
    </rPh>
    <rPh sb="8" eb="9">
      <t>シャ</t>
    </rPh>
    <rPh sb="9" eb="10">
      <t>スウ</t>
    </rPh>
    <rPh sb="11" eb="13">
      <t>ヘイジツ</t>
    </rPh>
    <rPh sb="14" eb="16">
      <t>チョウキ</t>
    </rPh>
    <rPh sb="16" eb="19">
      <t>キュウギョウチュウ</t>
    </rPh>
    <rPh sb="20" eb="22">
      <t>キュウジツ</t>
    </rPh>
    <rPh sb="29" eb="30">
      <t>ニン</t>
    </rPh>
    <rPh sb="30" eb="31">
      <t>チョウ</t>
    </rPh>
    <rPh sb="32" eb="34">
      <t>シセツ</t>
    </rPh>
    <phoneticPr fontId="1"/>
  </si>
  <si>
    <t>保育士又は幼稚園教諭普通免許状保有者割合</t>
    <rPh sb="0" eb="2">
      <t>ホイク</t>
    </rPh>
    <rPh sb="2" eb="3">
      <t>シ</t>
    </rPh>
    <rPh sb="3" eb="4">
      <t>マタ</t>
    </rPh>
    <rPh sb="5" eb="8">
      <t>ヨウチエン</t>
    </rPh>
    <rPh sb="8" eb="10">
      <t>キョウユ</t>
    </rPh>
    <rPh sb="10" eb="12">
      <t>フツウ</t>
    </rPh>
    <rPh sb="12" eb="15">
      <t>メンキョジョウ</t>
    </rPh>
    <rPh sb="15" eb="18">
      <t>ホユウシャ</t>
    </rPh>
    <rPh sb="18" eb="20">
      <t>ワリアイ</t>
    </rPh>
    <phoneticPr fontId="1"/>
  </si>
  <si>
    <t>氏名</t>
  </si>
  <si>
    <t>職種</t>
    <rPh sb="0" eb="2">
      <t>ショクシュ</t>
    </rPh>
    <phoneticPr fontId="1"/>
  </si>
  <si>
    <t>保育教諭</t>
    <phoneticPr fontId="1"/>
  </si>
  <si>
    <t>保育士</t>
    <phoneticPr fontId="1"/>
  </si>
  <si>
    <t>幼稚園教諭</t>
    <phoneticPr fontId="1"/>
  </si>
  <si>
    <t>平日</t>
    <rPh sb="0" eb="2">
      <t>ヘイジツ</t>
    </rPh>
    <phoneticPr fontId="2"/>
  </si>
  <si>
    <t>①</t>
    <phoneticPr fontId="2"/>
  </si>
  <si>
    <t>長期休業日（８時間未満）</t>
    <rPh sb="0" eb="2">
      <t>チョウキ</t>
    </rPh>
    <rPh sb="2" eb="5">
      <t>キュウギョウビ</t>
    </rPh>
    <rPh sb="7" eb="9">
      <t>ジカン</t>
    </rPh>
    <rPh sb="9" eb="11">
      <t>ミマン</t>
    </rPh>
    <phoneticPr fontId="2"/>
  </si>
  <si>
    <t>③</t>
    <phoneticPr fontId="2"/>
  </si>
  <si>
    <t>④</t>
    <phoneticPr fontId="2"/>
  </si>
  <si>
    <t>②</t>
    <phoneticPr fontId="2"/>
  </si>
  <si>
    <t>⑤</t>
    <phoneticPr fontId="2"/>
  </si>
  <si>
    <t>⑥</t>
    <phoneticPr fontId="2"/>
  </si>
  <si>
    <t>２時間未満</t>
    <rPh sb="1" eb="3">
      <t>ジカン</t>
    </rPh>
    <rPh sb="3" eb="5">
      <t>ミマン</t>
    </rPh>
    <phoneticPr fontId="2"/>
  </si>
  <si>
    <t>a</t>
    <phoneticPr fontId="2"/>
  </si>
  <si>
    <t>３時間未満</t>
    <rPh sb="1" eb="3">
      <t>ジカン</t>
    </rPh>
    <rPh sb="3" eb="5">
      <t>ミマン</t>
    </rPh>
    <phoneticPr fontId="2"/>
  </si>
  <si>
    <t>b</t>
    <phoneticPr fontId="2"/>
  </si>
  <si>
    <t>３時間以上</t>
    <rPh sb="1" eb="3">
      <t>ジカン</t>
    </rPh>
    <rPh sb="3" eb="5">
      <t>イジョウ</t>
    </rPh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</si>
  <si>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</si>
  <si>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</si>
  <si>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</si>
  <si>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</si>
  <si>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</si>
  <si>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</si>
  <si>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</si>
  <si>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</si>
  <si>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</si>
  <si>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</si>
  <si>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８時間を超えた利用</t>
    <rPh sb="1" eb="3">
      <t>ジカン</t>
    </rPh>
    <rPh sb="4" eb="5">
      <t>コ</t>
    </rPh>
    <rPh sb="7" eb="9">
      <t>リヨウ</t>
    </rPh>
    <phoneticPr fontId="2"/>
  </si>
  <si>
    <t>m+p</t>
    <phoneticPr fontId="2"/>
  </si>
  <si>
    <t>n+q</t>
    <phoneticPr fontId="2"/>
  </si>
  <si>
    <t>o+r</t>
    <phoneticPr fontId="2"/>
  </si>
  <si>
    <t>第１号様式（第４条関係）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</si>
  <si>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</si>
  <si>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</si>
  <si>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</si>
  <si>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</si>
  <si>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鹿屋市長　中西　茂　様</t>
    <rPh sb="0" eb="4">
      <t>カノヤシチョウ</t>
    </rPh>
    <rPh sb="5" eb="7">
      <t>ナカニシ</t>
    </rPh>
    <rPh sb="8" eb="9">
      <t>シゲル</t>
    </rPh>
    <rPh sb="10" eb="11">
      <t>サマ</t>
    </rPh>
    <phoneticPr fontId="5"/>
  </si>
  <si>
    <t>申請人</t>
    <rPh sb="0" eb="2">
      <t>シンセイ</t>
    </rPh>
    <rPh sb="2" eb="3">
      <t>ニン</t>
    </rPh>
    <phoneticPr fontId="5"/>
  </si>
  <si>
    <t>住所</t>
    <rPh sb="0" eb="2">
      <t>ジュウショ</t>
    </rPh>
    <phoneticPr fontId="5"/>
  </si>
  <si>
    <t>法人名</t>
    <rPh sb="0" eb="2">
      <t>ホウジン</t>
    </rPh>
    <rPh sb="2" eb="3">
      <t>メイ</t>
    </rPh>
    <phoneticPr fontId="5"/>
  </si>
  <si>
    <t>代表者名</t>
    <rPh sb="0" eb="2">
      <t>ダイヒョウ</t>
    </rPh>
    <rPh sb="2" eb="4">
      <t>シャメイ</t>
    </rPh>
    <phoneticPr fontId="5"/>
  </si>
  <si>
    <t>施設名</t>
    <rPh sb="0" eb="2">
      <t>シセツ</t>
    </rPh>
    <rPh sb="2" eb="3">
      <t>メイ</t>
    </rPh>
    <phoneticPr fontId="5"/>
  </si>
  <si>
    <t>記</t>
    <rPh sb="0" eb="1">
      <t>キ</t>
    </rPh>
    <phoneticPr fontId="5"/>
  </si>
  <si>
    <t>１　補助事業等の名称</t>
    <rPh sb="2" eb="6">
      <t>ホジョジギョウ</t>
    </rPh>
    <rPh sb="6" eb="7">
      <t>トウ</t>
    </rPh>
    <rPh sb="8" eb="10">
      <t>メイショウ</t>
    </rPh>
    <phoneticPr fontId="5"/>
  </si>
  <si>
    <t>鹿屋市一時預かり事業（幼稚園型）補助金</t>
    <rPh sb="0" eb="3">
      <t>カノヤシ</t>
    </rPh>
    <rPh sb="11" eb="14">
      <t>ヨウチエン</t>
    </rPh>
    <phoneticPr fontId="5"/>
  </si>
  <si>
    <t>２　交付申請額</t>
    <rPh sb="2" eb="4">
      <t>コウフ</t>
    </rPh>
    <rPh sb="4" eb="6">
      <t>シンセイ</t>
    </rPh>
    <rPh sb="6" eb="7">
      <t>ガク</t>
    </rPh>
    <phoneticPr fontId="5"/>
  </si>
  <si>
    <t>金</t>
    <rPh sb="0" eb="1">
      <t>キン</t>
    </rPh>
    <phoneticPr fontId="5"/>
  </si>
  <si>
    <t>３　補助事業等の目的及び内容</t>
    <rPh sb="2" eb="6">
      <t>ホジョジギョウ</t>
    </rPh>
    <rPh sb="6" eb="7">
      <t>トウ</t>
    </rPh>
    <rPh sb="8" eb="10">
      <t>モクテキ</t>
    </rPh>
    <rPh sb="10" eb="11">
      <t>オヨ</t>
    </rPh>
    <rPh sb="12" eb="14">
      <t>ナイヨウ</t>
    </rPh>
    <phoneticPr fontId="5"/>
  </si>
  <si>
    <t xml:space="preserve">    認定こども園において、主に在籍園児を通常の教育時間外に一時的に預かることで、
  安心して子育てができる環境を整備し、もって児童の福祉の向上を図る。</t>
    <phoneticPr fontId="5"/>
  </si>
  <si>
    <t>４　添付書類</t>
    <rPh sb="2" eb="4">
      <t>テンプ</t>
    </rPh>
    <rPh sb="4" eb="6">
      <t>ショルイ</t>
    </rPh>
    <phoneticPr fontId="5"/>
  </si>
  <si>
    <t>（１）一時預かり事業（幼稚園型）実施計画書</t>
    <rPh sb="3" eb="5">
      <t>イチジ</t>
    </rPh>
    <rPh sb="5" eb="6">
      <t>アズ</t>
    </rPh>
    <rPh sb="8" eb="10">
      <t>ジギョウ</t>
    </rPh>
    <rPh sb="11" eb="14">
      <t>ヨウチエン</t>
    </rPh>
    <rPh sb="14" eb="15">
      <t>ガタ</t>
    </rPh>
    <rPh sb="16" eb="18">
      <t>ジッシ</t>
    </rPh>
    <rPh sb="18" eb="21">
      <t>ケイカクショ</t>
    </rPh>
    <phoneticPr fontId="5"/>
  </si>
  <si>
    <t>（２）一時預かり事業（幼稚園型）所要額明細書</t>
    <rPh sb="3" eb="5">
      <t>イチジ</t>
    </rPh>
    <rPh sb="5" eb="6">
      <t>アズ</t>
    </rPh>
    <rPh sb="8" eb="10">
      <t>ジギョウ</t>
    </rPh>
    <rPh sb="11" eb="14">
      <t>ヨウチエン</t>
    </rPh>
    <rPh sb="14" eb="15">
      <t>ガタ</t>
    </rPh>
    <rPh sb="16" eb="19">
      <t>ショヨウガク</t>
    </rPh>
    <rPh sb="19" eb="22">
      <t>メイサイショ</t>
    </rPh>
    <phoneticPr fontId="5"/>
  </si>
  <si>
    <t>（３）収支予算書</t>
    <rPh sb="3" eb="5">
      <t>シュウシ</t>
    </rPh>
    <rPh sb="5" eb="8">
      <t>ヨサンショ</t>
    </rPh>
    <phoneticPr fontId="5"/>
  </si>
  <si>
    <t>（４）対象経費支出予定額積算内訳表</t>
    <rPh sb="3" eb="5">
      <t>タイショウ</t>
    </rPh>
    <rPh sb="5" eb="7">
      <t>ケイヒ</t>
    </rPh>
    <rPh sb="7" eb="9">
      <t>シシュツ</t>
    </rPh>
    <rPh sb="9" eb="12">
      <t>ヨテイガク</t>
    </rPh>
    <rPh sb="12" eb="14">
      <t>セキサン</t>
    </rPh>
    <rPh sb="14" eb="16">
      <t>ウチワケ</t>
    </rPh>
    <rPh sb="16" eb="17">
      <t>ヒョウ</t>
    </rPh>
    <phoneticPr fontId="5"/>
  </si>
  <si>
    <t>（５）職員配置表</t>
    <rPh sb="3" eb="5">
      <t>ショクイン</t>
    </rPh>
    <rPh sb="5" eb="7">
      <t>ハイチ</t>
    </rPh>
    <rPh sb="7" eb="8">
      <t>ヒョウ</t>
    </rPh>
    <phoneticPr fontId="5"/>
  </si>
  <si>
    <t>（６）事業の実施時間及び利用料金がわかる資料</t>
    <rPh sb="3" eb="5">
      <t>ジギョウ</t>
    </rPh>
    <rPh sb="6" eb="10">
      <t>ジッシジカン</t>
    </rPh>
    <rPh sb="10" eb="11">
      <t>オヨ</t>
    </rPh>
    <rPh sb="12" eb="14">
      <t>リヨウ</t>
    </rPh>
    <rPh sb="14" eb="16">
      <t>リョウキン</t>
    </rPh>
    <rPh sb="20" eb="22">
      <t>シリョウ</t>
    </rPh>
    <phoneticPr fontId="5"/>
  </si>
  <si>
    <t xml:space="preserve"> 施設名</t>
    <rPh sb="1" eb="3">
      <t>シセツ</t>
    </rPh>
    <rPh sb="3" eb="4">
      <t>メイ</t>
    </rPh>
    <phoneticPr fontId="2"/>
  </si>
  <si>
    <t>一時預かり事業（幼稚園型）利用児童数</t>
    <rPh sb="0" eb="2">
      <t>イチジ</t>
    </rPh>
    <rPh sb="2" eb="3">
      <t>アズ</t>
    </rPh>
    <rPh sb="5" eb="7">
      <t>ジギョウ</t>
    </rPh>
    <rPh sb="8" eb="11">
      <t>ヨウチエン</t>
    </rPh>
    <rPh sb="11" eb="12">
      <t>ガタ</t>
    </rPh>
    <rPh sb="13" eb="15">
      <t>リヨウ</t>
    </rPh>
    <rPh sb="15" eb="17">
      <t>ジドウ</t>
    </rPh>
    <rPh sb="17" eb="18">
      <t>スウ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</si>
  <si>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</si>
  <si>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</si>
  <si>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</si>
  <si>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</si>
  <si>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</si>
  <si>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</si>
  <si>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10月</t>
    <phoneticPr fontId="2"/>
  </si>
  <si>
    <t>11月</t>
  </si>
  <si>
    <t>12月</t>
  </si>
  <si>
    <t>１月</t>
  </si>
  <si>
    <t>２月</t>
  </si>
  <si>
    <t>３月</t>
  </si>
  <si>
    <t>合計</t>
    <rPh sb="0" eb="2">
      <t>ゴウケイ</t>
    </rPh>
    <phoneticPr fontId="2"/>
  </si>
  <si>
    <t>在籍園児</t>
    <rPh sb="0" eb="2">
      <t>ザイセキ</t>
    </rPh>
    <rPh sb="2" eb="4">
      <t>エンジ</t>
    </rPh>
    <phoneticPr fontId="2"/>
  </si>
  <si>
    <t>①基本分（平日）</t>
    <rPh sb="1" eb="3">
      <t>キホン</t>
    </rPh>
    <rPh sb="3" eb="4">
      <t>ブン</t>
    </rPh>
    <rPh sb="5" eb="7">
      <t>ヘイジツ</t>
    </rPh>
    <phoneticPr fontId="2"/>
  </si>
  <si>
    <t>①のうち教育時間との合計が８時間を越えた利用</t>
    <rPh sb="4" eb="6">
      <t>キョウイク</t>
    </rPh>
    <rPh sb="6" eb="8">
      <t>ジカン</t>
    </rPh>
    <rPh sb="10" eb="12">
      <t>ゴウケイ</t>
    </rPh>
    <rPh sb="14" eb="16">
      <t>ジカン</t>
    </rPh>
    <rPh sb="17" eb="18">
      <t>コ</t>
    </rPh>
    <rPh sb="20" eb="22">
      <t>リヨウ</t>
    </rPh>
    <phoneticPr fontId="2"/>
  </si>
  <si>
    <t>在籍園児以外</t>
    <rPh sb="0" eb="2">
      <t>ザイセキ</t>
    </rPh>
    <rPh sb="2" eb="4">
      <t>エンジ</t>
    </rPh>
    <rPh sb="4" eb="6">
      <t>イガイ</t>
    </rPh>
    <phoneticPr fontId="2"/>
  </si>
  <si>
    <t>⑤基本分</t>
    <rPh sb="1" eb="3">
      <t>キホン</t>
    </rPh>
    <rPh sb="3" eb="4">
      <t>ブン</t>
    </rPh>
    <phoneticPr fontId="2"/>
  </si>
  <si>
    <t>⑤のうち８時間を超えた利用</t>
    <rPh sb="5" eb="7">
      <t>ジカン</t>
    </rPh>
    <rPh sb="8" eb="9">
      <t>コ</t>
    </rPh>
    <rPh sb="11" eb="13">
      <t>リヨウ</t>
    </rPh>
    <phoneticPr fontId="2"/>
  </si>
  <si>
    <t>特別な支援を要する児童を受入れ、かつ加算の要件を満たす場合</t>
    <rPh sb="0" eb="2">
      <t>トクベツ</t>
    </rPh>
    <rPh sb="3" eb="5">
      <t>シエン</t>
    </rPh>
    <rPh sb="6" eb="7">
      <t>ヨウ</t>
    </rPh>
    <rPh sb="9" eb="11">
      <t>ジドウ</t>
    </rPh>
    <rPh sb="12" eb="14">
      <t>ウケイ</t>
    </rPh>
    <rPh sb="18" eb="20">
      <t>カサン</t>
    </rPh>
    <rPh sb="21" eb="23">
      <t>ヨウケン</t>
    </rPh>
    <rPh sb="24" eb="25">
      <t>ミ</t>
    </rPh>
    <rPh sb="27" eb="29">
      <t>バアイ</t>
    </rPh>
    <phoneticPr fontId="2"/>
  </si>
  <si>
    <t>延べ利用児童数合計</t>
    <rPh sb="0" eb="1">
      <t>ノ</t>
    </rPh>
    <rPh sb="2" eb="4">
      <t>リヨウ</t>
    </rPh>
    <rPh sb="4" eb="7">
      <t>ジドウスウ</t>
    </rPh>
    <rPh sb="7" eb="9">
      <t>ゴウケイ</t>
    </rPh>
    <phoneticPr fontId="2"/>
  </si>
  <si>
    <t>基本分区分・特別支援児童加算</t>
    <rPh sb="0" eb="2">
      <t>キホン</t>
    </rPh>
    <rPh sb="2" eb="3">
      <t>ブン</t>
    </rPh>
    <rPh sb="3" eb="5">
      <t>クブン</t>
    </rPh>
    <rPh sb="6" eb="8">
      <t>トクベツ</t>
    </rPh>
    <rPh sb="8" eb="10">
      <t>シエン</t>
    </rPh>
    <rPh sb="10" eb="12">
      <t>ジドウ</t>
    </rPh>
    <rPh sb="12" eb="14">
      <t>カサン</t>
    </rPh>
    <phoneticPr fontId="2"/>
  </si>
  <si>
    <t>年間延利用児童数</t>
    <rPh sb="0" eb="2">
      <t>ネンカン</t>
    </rPh>
    <rPh sb="2" eb="3">
      <t>ノベ</t>
    </rPh>
    <rPh sb="3" eb="5">
      <t>リヨウ</t>
    </rPh>
    <rPh sb="5" eb="7">
      <t>ジドウ</t>
    </rPh>
    <rPh sb="7" eb="8">
      <t>スウ</t>
    </rPh>
    <phoneticPr fontId="2"/>
  </si>
  <si>
    <t>補　助　基　準　額</t>
    <rPh sb="0" eb="1">
      <t>タスク</t>
    </rPh>
    <rPh sb="2" eb="3">
      <t>スケ</t>
    </rPh>
    <rPh sb="4" eb="5">
      <t>モト</t>
    </rPh>
    <rPh sb="6" eb="7">
      <t>ジュン</t>
    </rPh>
    <rPh sb="8" eb="9">
      <t>ガク</t>
    </rPh>
    <phoneticPr fontId="2"/>
  </si>
  <si>
    <t>基本分補助基準額</t>
    <rPh sb="0" eb="2">
      <t>キホン</t>
    </rPh>
    <rPh sb="2" eb="3">
      <t>ブン</t>
    </rPh>
    <rPh sb="3" eb="5">
      <t>ホジョ</t>
    </rPh>
    <rPh sb="5" eb="7">
      <t>キジュン</t>
    </rPh>
    <rPh sb="7" eb="8">
      <t>ガク</t>
    </rPh>
    <phoneticPr fontId="2"/>
  </si>
  <si>
    <t>年間延べ利用児童数2,000人超（休日分を除く）</t>
    <rPh sb="17" eb="20">
      <t>キュウジツブン</t>
    </rPh>
    <rPh sb="21" eb="22">
      <t>ノゾ</t>
    </rPh>
    <phoneticPr fontId="2"/>
  </si>
  <si>
    <t>人</t>
    <rPh sb="0" eb="1">
      <t>ニン</t>
    </rPh>
    <phoneticPr fontId="2"/>
  </si>
  <si>
    <t>（①×</t>
  </si>
  <si>
    <t>円</t>
    <rPh sb="0" eb="1">
      <t>エン</t>
    </rPh>
    <phoneticPr fontId="2"/>
  </si>
  <si>
    <t>休日分（土日祝等）</t>
    <phoneticPr fontId="2"/>
  </si>
  <si>
    <t>（②×</t>
  </si>
  <si>
    <t>（③×</t>
  </si>
  <si>
    <t>長期休業日（８時間以上）</t>
    <rPh sb="0" eb="2">
      <t>チョウキ</t>
    </rPh>
    <rPh sb="2" eb="5">
      <t>キュウギョウビ</t>
    </rPh>
    <rPh sb="7" eb="11">
      <t>ジカンイジョウ</t>
    </rPh>
    <phoneticPr fontId="2"/>
  </si>
  <si>
    <t>（④×</t>
  </si>
  <si>
    <t>（⑤×</t>
  </si>
  <si>
    <t>特別な支援を要する児童</t>
    <rPh sb="0" eb="2">
      <t>トクベツ</t>
    </rPh>
    <rPh sb="3" eb="5">
      <t>シエン</t>
    </rPh>
    <rPh sb="6" eb="7">
      <t>ヨウ</t>
    </rPh>
    <rPh sb="9" eb="11">
      <t>ジドウ</t>
    </rPh>
    <phoneticPr fontId="2"/>
  </si>
  <si>
    <t>（⑥×</t>
  </si>
  <si>
    <t>年間延べ利用児童数2,000人以下（休日分を除く）</t>
    <rPh sb="0" eb="2">
      <t>ネンカン</t>
    </rPh>
    <rPh sb="2" eb="3">
      <t>ノ</t>
    </rPh>
    <rPh sb="4" eb="6">
      <t>リヨウ</t>
    </rPh>
    <rPh sb="6" eb="8">
      <t>ジドウ</t>
    </rPh>
    <rPh sb="8" eb="9">
      <t>スウ</t>
    </rPh>
    <rPh sb="14" eb="15">
      <t>ニン</t>
    </rPh>
    <rPh sb="15" eb="17">
      <t>イカ</t>
    </rPh>
    <rPh sb="18" eb="21">
      <t>キュウジツブン</t>
    </rPh>
    <rPh sb="22" eb="23">
      <t>ノゾ</t>
    </rPh>
    <phoneticPr fontId="2"/>
  </si>
  <si>
    <t>長期休業日（８時間以上）</t>
    <rPh sb="9" eb="11">
      <t>イジョウ</t>
    </rPh>
    <phoneticPr fontId="2"/>
  </si>
  <si>
    <t>人</t>
    <phoneticPr fontId="2"/>
  </si>
  <si>
    <t>長時間加算分区分</t>
    <rPh sb="0" eb="3">
      <t>チョウジカン</t>
    </rPh>
    <rPh sb="3" eb="5">
      <t>カサン</t>
    </rPh>
    <rPh sb="5" eb="6">
      <t>ブン</t>
    </rPh>
    <rPh sb="6" eb="8">
      <t>クブン</t>
    </rPh>
    <phoneticPr fontId="2"/>
  </si>
  <si>
    <t>長時間加算分補助基準額</t>
    <rPh sb="0" eb="3">
      <t>チョウジカン</t>
    </rPh>
    <rPh sb="3" eb="5">
      <t>カサン</t>
    </rPh>
    <rPh sb="5" eb="6">
      <t>ブン</t>
    </rPh>
    <rPh sb="6" eb="8">
      <t>ホジョ</t>
    </rPh>
    <rPh sb="8" eb="10">
      <t>キジュン</t>
    </rPh>
    <rPh sb="10" eb="11">
      <t>ガク</t>
    </rPh>
    <phoneticPr fontId="2"/>
  </si>
  <si>
    <t>平日の教育時間との合計が
８時間を越えた利用</t>
    <rPh sb="0" eb="2">
      <t>ヘイジツ</t>
    </rPh>
    <rPh sb="3" eb="5">
      <t>キョウイク</t>
    </rPh>
    <rPh sb="5" eb="7">
      <t>ジカン</t>
    </rPh>
    <rPh sb="9" eb="11">
      <t>ゴウケイ</t>
    </rPh>
    <rPh sb="14" eb="16">
      <t>ジカン</t>
    </rPh>
    <rPh sb="17" eb="18">
      <t>コ</t>
    </rPh>
    <rPh sb="20" eb="22">
      <t>リヨウ</t>
    </rPh>
    <phoneticPr fontId="2"/>
  </si>
  <si>
    <t>（a×</t>
  </si>
  <si>
    <t>円　</t>
    <rPh sb="0" eb="1">
      <t>エン</t>
    </rPh>
    <phoneticPr fontId="2"/>
  </si>
  <si>
    <t>（b×</t>
  </si>
  <si>
    <t>（c×</t>
  </si>
  <si>
    <t>（d×</t>
  </si>
  <si>
    <t>（e×</t>
  </si>
  <si>
    <t>（f×</t>
  </si>
  <si>
    <t>長期休業日のうち４時間を
超え、８時間未満の利用</t>
    <rPh sb="0" eb="2">
      <t>チョウキ</t>
    </rPh>
    <rPh sb="2" eb="5">
      <t>キュウギョウビ</t>
    </rPh>
    <rPh sb="9" eb="11">
      <t>ジカン</t>
    </rPh>
    <rPh sb="13" eb="14">
      <t>コ</t>
    </rPh>
    <rPh sb="17" eb="19">
      <t>ジカン</t>
    </rPh>
    <rPh sb="19" eb="21">
      <t>ミマン</t>
    </rPh>
    <rPh sb="22" eb="24">
      <t>リヨウ</t>
    </rPh>
    <phoneticPr fontId="2"/>
  </si>
  <si>
    <t>（g×</t>
  </si>
  <si>
    <t>（h×</t>
  </si>
  <si>
    <t>（i×</t>
  </si>
  <si>
    <t>長期休業日のうち８時間を
超えた利用</t>
    <rPh sb="0" eb="2">
      <t>チョウキ</t>
    </rPh>
    <rPh sb="2" eb="5">
      <t>キュウギョウビ</t>
    </rPh>
    <rPh sb="9" eb="11">
      <t>ジカン</t>
    </rPh>
    <rPh sb="13" eb="14">
      <t>コ</t>
    </rPh>
    <rPh sb="16" eb="18">
      <t>リヨウ</t>
    </rPh>
    <phoneticPr fontId="2"/>
  </si>
  <si>
    <t>（j×</t>
  </si>
  <si>
    <t>（k×</t>
  </si>
  <si>
    <t>（l×</t>
  </si>
  <si>
    <t>（(m+p)×</t>
  </si>
  <si>
    <t>円　</t>
  </si>
  <si>
    <t>（(n+q)×</t>
  </si>
  <si>
    <t>（(o+r)×</t>
  </si>
  <si>
    <t>年間実施日数</t>
    <rPh sb="0" eb="2">
      <t>ネンカン</t>
    </rPh>
    <rPh sb="2" eb="4">
      <t>ジッシ</t>
    </rPh>
    <rPh sb="4" eb="6">
      <t>ニッスウ</t>
    </rPh>
    <phoneticPr fontId="2"/>
  </si>
  <si>
    <t>補助基準額（基本分＋長時間加算）</t>
    <rPh sb="0" eb="2">
      <t>ホジョ</t>
    </rPh>
    <rPh sb="2" eb="4">
      <t>キジュン</t>
    </rPh>
    <rPh sb="4" eb="5">
      <t>ガク</t>
    </rPh>
    <rPh sb="6" eb="8">
      <t>キホン</t>
    </rPh>
    <rPh sb="8" eb="9">
      <t>ブン</t>
    </rPh>
    <rPh sb="10" eb="13">
      <t>チョウジカン</t>
    </rPh>
    <rPh sb="13" eb="15">
      <t>カサン</t>
    </rPh>
    <phoneticPr fontId="2"/>
  </si>
  <si>
    <t>単位：円</t>
    <rPh sb="0" eb="2">
      <t>タンイ</t>
    </rPh>
    <rPh sb="3" eb="4">
      <t>エン</t>
    </rPh>
    <phoneticPr fontId="5"/>
  </si>
  <si>
    <t>事業名</t>
    <rPh sb="0" eb="3">
      <t>ジギョウメイ</t>
    </rPh>
    <phoneticPr fontId="5"/>
  </si>
  <si>
    <t>対象経費
支出予定額</t>
    <rPh sb="0" eb="2">
      <t>タイショウ</t>
    </rPh>
    <rPh sb="2" eb="4">
      <t>ケイヒ</t>
    </rPh>
    <rPh sb="5" eb="7">
      <t>シシュツ</t>
    </rPh>
    <rPh sb="7" eb="10">
      <t>ヨテイガク</t>
    </rPh>
    <phoneticPr fontId="5"/>
  </si>
  <si>
    <t>寄附金その他の
収入額</t>
    <rPh sb="0" eb="3">
      <t>キフキン</t>
    </rPh>
    <rPh sb="5" eb="6">
      <t>タ</t>
    </rPh>
    <rPh sb="8" eb="11">
      <t>シュウニュウガク</t>
    </rPh>
    <phoneticPr fontId="5"/>
  </si>
  <si>
    <t>差引額</t>
    <rPh sb="0" eb="2">
      <t>サシヒキ</t>
    </rPh>
    <rPh sb="2" eb="3">
      <t>ガク</t>
    </rPh>
    <phoneticPr fontId="5"/>
  </si>
  <si>
    <t>補助基準額</t>
    <rPh sb="0" eb="2">
      <t>ホジョ</t>
    </rPh>
    <rPh sb="2" eb="5">
      <t>キジュンガク</t>
    </rPh>
    <phoneticPr fontId="5"/>
  </si>
  <si>
    <t>市補助額</t>
    <rPh sb="0" eb="1">
      <t>シ</t>
    </rPh>
    <rPh sb="1" eb="4">
      <t>ホジョガク</t>
    </rPh>
    <phoneticPr fontId="5"/>
  </si>
  <si>
    <t>（Ａ）</t>
    <phoneticPr fontId="5"/>
  </si>
  <si>
    <t>（Ｂ）</t>
    <phoneticPr fontId="5"/>
  </si>
  <si>
    <t>(Ｃ)=(Ａ)－(Ｂ)</t>
    <phoneticPr fontId="5"/>
  </si>
  <si>
    <t>（Ｄ）</t>
    <phoneticPr fontId="5"/>
  </si>
  <si>
    <t>(Ｃ)と(Ｄ)を比較して
低い方の額</t>
    <rPh sb="8" eb="10">
      <t>ヒカク</t>
    </rPh>
    <rPh sb="13" eb="14">
      <t>ヒク</t>
    </rPh>
    <rPh sb="15" eb="16">
      <t>ホウ</t>
    </rPh>
    <rPh sb="17" eb="18">
      <t>ガク</t>
    </rPh>
    <phoneticPr fontId="5"/>
  </si>
  <si>
    <t>一時預かり事業
（幼稚園型Ⅰ）</t>
    <rPh sb="0" eb="2">
      <t>イチジ</t>
    </rPh>
    <rPh sb="2" eb="3">
      <t>アズ</t>
    </rPh>
    <rPh sb="5" eb="7">
      <t>ジギョウ</t>
    </rPh>
    <rPh sb="9" eb="12">
      <t>ヨウチエン</t>
    </rPh>
    <rPh sb="12" eb="13">
      <t>ガタ</t>
    </rPh>
    <phoneticPr fontId="5"/>
  </si>
  <si>
    <t>対象経費支出予定額積算内訳表</t>
    <rPh sb="0" eb="2">
      <t>タイショウ</t>
    </rPh>
    <rPh sb="2" eb="4">
      <t>ケイヒ</t>
    </rPh>
    <rPh sb="4" eb="6">
      <t>シシュツ</t>
    </rPh>
    <rPh sb="6" eb="8">
      <t>ヨテイ</t>
    </rPh>
    <rPh sb="8" eb="9">
      <t>ガク</t>
    </rPh>
    <rPh sb="9" eb="11">
      <t>セキサン</t>
    </rPh>
    <rPh sb="11" eb="13">
      <t>ウチワケ</t>
    </rPh>
    <rPh sb="13" eb="14">
      <t>ヒョウ</t>
    </rPh>
    <phoneticPr fontId="5"/>
  </si>
  <si>
    <t>市町村名</t>
    <rPh sb="0" eb="3">
      <t>シチョウソン</t>
    </rPh>
    <rPh sb="3" eb="4">
      <t>メイ</t>
    </rPh>
    <phoneticPr fontId="5"/>
  </si>
  <si>
    <t>鹿屋市</t>
    <rPh sb="0" eb="3">
      <t>カノヤシ</t>
    </rPh>
    <phoneticPr fontId="2"/>
  </si>
  <si>
    <t>一時預かり事業（幼稚園型）</t>
    <rPh sb="0" eb="2">
      <t>イチジ</t>
    </rPh>
    <rPh sb="2" eb="3">
      <t>アズ</t>
    </rPh>
    <rPh sb="5" eb="7">
      <t>ジギョウ</t>
    </rPh>
    <rPh sb="8" eb="11">
      <t>ヨウチエン</t>
    </rPh>
    <rPh sb="11" eb="12">
      <t>ガタ</t>
    </rPh>
    <phoneticPr fontId="5"/>
  </si>
  <si>
    <t>【対象となる経費】</t>
    <rPh sb="1" eb="3">
      <t>タイショウ</t>
    </rPh>
    <rPh sb="6" eb="8">
      <t>ケイヒ</t>
    </rPh>
    <phoneticPr fontId="5"/>
  </si>
  <si>
    <t>人件費：</t>
    <rPh sb="0" eb="3">
      <t>ジンケンヒ</t>
    </rPh>
    <phoneticPr fontId="5"/>
  </si>
  <si>
    <t>当該事業の専任保育士等の人件費（原則２人以上の配置）</t>
    <rPh sb="0" eb="2">
      <t>トウガイ</t>
    </rPh>
    <rPh sb="2" eb="4">
      <t>ジギョウ</t>
    </rPh>
    <rPh sb="5" eb="7">
      <t>センニン</t>
    </rPh>
    <rPh sb="7" eb="10">
      <t>ホイクシ</t>
    </rPh>
    <rPh sb="10" eb="11">
      <t>トウ</t>
    </rPh>
    <rPh sb="12" eb="15">
      <t>ジンケンヒ</t>
    </rPh>
    <rPh sb="16" eb="18">
      <t>ゲンソク</t>
    </rPh>
    <rPh sb="19" eb="20">
      <t>ニン</t>
    </rPh>
    <rPh sb="20" eb="22">
      <t>イジョウ</t>
    </rPh>
    <rPh sb="23" eb="25">
      <t>ハイチ</t>
    </rPh>
    <phoneticPr fontId="5"/>
  </si>
  <si>
    <t>その他経費：</t>
    <rPh sb="2" eb="3">
      <t>タ</t>
    </rPh>
    <rPh sb="3" eb="5">
      <t>ケイヒ</t>
    </rPh>
    <phoneticPr fontId="5"/>
  </si>
  <si>
    <t>対象児童の保育材料費等（備品は対象外）</t>
    <rPh sb="0" eb="2">
      <t>タイショウ</t>
    </rPh>
    <rPh sb="2" eb="4">
      <t>ジドウ</t>
    </rPh>
    <rPh sb="5" eb="7">
      <t>ホイク</t>
    </rPh>
    <rPh sb="7" eb="10">
      <t>ザイリョウヒ</t>
    </rPh>
    <rPh sb="10" eb="11">
      <t>トウ</t>
    </rPh>
    <rPh sb="12" eb="14">
      <t>ビヒン</t>
    </rPh>
    <rPh sb="15" eb="18">
      <t>タイショウガイ</t>
    </rPh>
    <phoneticPr fontId="5"/>
  </si>
  <si>
    <t>経費区分</t>
    <rPh sb="0" eb="2">
      <t>ケイヒ</t>
    </rPh>
    <rPh sb="2" eb="4">
      <t>クブン</t>
    </rPh>
    <phoneticPr fontId="5"/>
  </si>
  <si>
    <t>支出予定額</t>
    <rPh sb="0" eb="2">
      <t>シシュツ</t>
    </rPh>
    <rPh sb="2" eb="4">
      <t>ヨテイ</t>
    </rPh>
    <rPh sb="4" eb="5">
      <t>ガク</t>
    </rPh>
    <phoneticPr fontId="5"/>
  </si>
  <si>
    <t>積算内訳</t>
    <rPh sb="0" eb="2">
      <t>セキサン</t>
    </rPh>
    <rPh sb="2" eb="4">
      <t>ウチワケ</t>
    </rPh>
    <phoneticPr fontId="5"/>
  </si>
  <si>
    <t>人件費</t>
    <rPh sb="0" eb="3">
      <t>ジンケンヒ</t>
    </rPh>
    <phoneticPr fontId="5"/>
  </si>
  <si>
    <t>小計(A)</t>
    <rPh sb="0" eb="2">
      <t>ショウケイ</t>
    </rPh>
    <phoneticPr fontId="5"/>
  </si>
  <si>
    <t xml:space="preserve">寄附金
その他の
収入額
(利用料金等)
</t>
    <rPh sb="0" eb="3">
      <t>キフキン</t>
    </rPh>
    <rPh sb="14" eb="16">
      <t>リヨウ</t>
    </rPh>
    <rPh sb="16" eb="19">
      <t>リョウキンナド</t>
    </rPh>
    <phoneticPr fontId="5"/>
  </si>
  <si>
    <t>小計(Ｂ)</t>
    <rPh sb="0" eb="2">
      <t>ショウケイ</t>
    </rPh>
    <phoneticPr fontId="5"/>
  </si>
  <si>
    <t>計
(A)-(B)</t>
    <rPh sb="0" eb="1">
      <t>ケイ</t>
    </rPh>
    <phoneticPr fontId="5"/>
  </si>
  <si>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5"/>
  </si>
  <si>
    <t>収支予算書</t>
    <rPh sb="0" eb="2">
      <t>シュウシ</t>
    </rPh>
    <rPh sb="2" eb="5">
      <t>ヨサンショ</t>
    </rPh>
    <phoneticPr fontId="5"/>
  </si>
  <si>
    <t>１　収入の部</t>
    <rPh sb="2" eb="4">
      <t>シュウニュウ</t>
    </rPh>
    <rPh sb="5" eb="6">
      <t>ブ</t>
    </rPh>
    <phoneticPr fontId="5"/>
  </si>
  <si>
    <t>（単位：円）</t>
    <rPh sb="1" eb="3">
      <t>タンイ</t>
    </rPh>
    <rPh sb="4" eb="5">
      <t>エン</t>
    </rPh>
    <phoneticPr fontId="5"/>
  </si>
  <si>
    <t>区分</t>
    <rPh sb="0" eb="2">
      <t>クブン</t>
    </rPh>
    <phoneticPr fontId="5"/>
  </si>
  <si>
    <t>予算額</t>
    <rPh sb="0" eb="3">
      <t>ヨサンガク</t>
    </rPh>
    <phoneticPr fontId="5"/>
  </si>
  <si>
    <t>前年度
予算額</t>
    <rPh sb="0" eb="3">
      <t>ゼンネンド</t>
    </rPh>
    <rPh sb="4" eb="7">
      <t>ヨサンガク</t>
    </rPh>
    <phoneticPr fontId="5"/>
  </si>
  <si>
    <t>比較</t>
    <rPh sb="0" eb="2">
      <t>ヒカク</t>
    </rPh>
    <phoneticPr fontId="5"/>
  </si>
  <si>
    <t>備考</t>
    <rPh sb="0" eb="2">
      <t>ビコウ</t>
    </rPh>
    <phoneticPr fontId="5"/>
  </si>
  <si>
    <t>増</t>
    <rPh sb="0" eb="1">
      <t>ゾウ</t>
    </rPh>
    <phoneticPr fontId="5"/>
  </si>
  <si>
    <t>減</t>
    <rPh sb="0" eb="1">
      <t>ゲン</t>
    </rPh>
    <phoneticPr fontId="5"/>
  </si>
  <si>
    <t>市補助金</t>
    <rPh sb="0" eb="1">
      <t>シ</t>
    </rPh>
    <rPh sb="1" eb="4">
      <t>ホジョキン</t>
    </rPh>
    <phoneticPr fontId="5"/>
  </si>
  <si>
    <t>預かり保育無償化に係る市給付費</t>
    <rPh sb="0" eb="1">
      <t>アズ</t>
    </rPh>
    <rPh sb="3" eb="5">
      <t>ホイク</t>
    </rPh>
    <rPh sb="5" eb="8">
      <t>ムショウカ</t>
    </rPh>
    <rPh sb="9" eb="10">
      <t>カカ</t>
    </rPh>
    <rPh sb="11" eb="12">
      <t>シ</t>
    </rPh>
    <rPh sb="12" eb="15">
      <t>キュウフヒ</t>
    </rPh>
    <phoneticPr fontId="5"/>
  </si>
  <si>
    <t>施設設置者
負担金</t>
    <rPh sb="0" eb="2">
      <t>シセツ</t>
    </rPh>
    <rPh sb="2" eb="5">
      <t>セッチシャ</t>
    </rPh>
    <rPh sb="6" eb="9">
      <t>フタンキン</t>
    </rPh>
    <phoneticPr fontId="5"/>
  </si>
  <si>
    <t>施設利用保護者
負担金</t>
    <rPh sb="0" eb="2">
      <t>シセツ</t>
    </rPh>
    <rPh sb="2" eb="4">
      <t>リヨウ</t>
    </rPh>
    <rPh sb="4" eb="7">
      <t>ホゴシャ</t>
    </rPh>
    <rPh sb="8" eb="11">
      <t>フタンキン</t>
    </rPh>
    <phoneticPr fontId="5"/>
  </si>
  <si>
    <t>計</t>
    <rPh sb="0" eb="1">
      <t>ケイ</t>
    </rPh>
    <phoneticPr fontId="5"/>
  </si>
  <si>
    <t>２　支出の部</t>
    <rPh sb="2" eb="4">
      <t>シシュツ</t>
    </rPh>
    <rPh sb="5" eb="6">
      <t>ブ</t>
    </rPh>
    <phoneticPr fontId="5"/>
  </si>
  <si>
    <t>職員配置表</t>
    <rPh sb="0" eb="2">
      <t>ショクイン</t>
    </rPh>
    <rPh sb="2" eb="4">
      <t>ハイチ</t>
    </rPh>
    <rPh sb="4" eb="5">
      <t>ヒョウ</t>
    </rPh>
    <phoneticPr fontId="5"/>
  </si>
  <si>
    <t>職員氏名</t>
    <rPh sb="0" eb="2">
      <t>ショクイン</t>
    </rPh>
    <rPh sb="2" eb="4">
      <t>シメイ</t>
    </rPh>
    <phoneticPr fontId="5"/>
  </si>
  <si>
    <t>職名</t>
    <rPh sb="0" eb="2">
      <t>ショクメイ</t>
    </rPh>
    <phoneticPr fontId="5"/>
  </si>
  <si>
    <t>勤務形態</t>
    <rPh sb="0" eb="2">
      <t>キンム</t>
    </rPh>
    <rPh sb="2" eb="4">
      <t>ケイタイ</t>
    </rPh>
    <phoneticPr fontId="5"/>
  </si>
  <si>
    <t>クラス配置等</t>
    <rPh sb="3" eb="5">
      <t>ハイチ</t>
    </rPh>
    <rPh sb="5" eb="6">
      <t>トウ</t>
    </rPh>
    <phoneticPr fontId="5"/>
  </si>
  <si>
    <t>園長</t>
    <rPh sb="0" eb="2">
      <t>エンチョウ</t>
    </rPh>
    <phoneticPr fontId="2"/>
  </si>
  <si>
    <t>副園長</t>
    <rPh sb="0" eb="3">
      <t>フクエンチョウ</t>
    </rPh>
    <phoneticPr fontId="2"/>
  </si>
  <si>
    <t>主任保育士</t>
    <rPh sb="0" eb="2">
      <t>シュニン</t>
    </rPh>
    <rPh sb="2" eb="4">
      <t>ホイク</t>
    </rPh>
    <rPh sb="4" eb="5">
      <t>シ</t>
    </rPh>
    <phoneticPr fontId="2"/>
  </si>
  <si>
    <t>保育士</t>
    <rPh sb="0" eb="2">
      <t>ホイク</t>
    </rPh>
    <rPh sb="2" eb="3">
      <t>シ</t>
    </rPh>
    <phoneticPr fontId="2"/>
  </si>
  <si>
    <t>保育教諭</t>
    <rPh sb="0" eb="2">
      <t>ホイク</t>
    </rPh>
    <rPh sb="2" eb="4">
      <t>キョウユ</t>
    </rPh>
    <phoneticPr fontId="2"/>
  </si>
  <si>
    <t>保育補助</t>
    <rPh sb="0" eb="2">
      <t>ホイク</t>
    </rPh>
    <rPh sb="2" eb="4">
      <t>ホジョ</t>
    </rPh>
    <phoneticPr fontId="2"/>
  </si>
  <si>
    <t>看護師</t>
    <rPh sb="0" eb="2">
      <t>カンゴ</t>
    </rPh>
    <rPh sb="2" eb="3">
      <t>シ</t>
    </rPh>
    <phoneticPr fontId="2"/>
  </si>
  <si>
    <t>保健師</t>
    <rPh sb="0" eb="3">
      <t>ホケンシ</t>
    </rPh>
    <phoneticPr fontId="2"/>
  </si>
  <si>
    <t>幼稚園教諭</t>
    <rPh sb="0" eb="3">
      <t>ヨウチエン</t>
    </rPh>
    <rPh sb="3" eb="5">
      <t>キョウユ</t>
    </rPh>
    <phoneticPr fontId="2"/>
  </si>
  <si>
    <t>子育て支援員</t>
    <rPh sb="0" eb="2">
      <t>コソダ</t>
    </rPh>
    <rPh sb="3" eb="5">
      <t>シエン</t>
    </rPh>
    <rPh sb="5" eb="6">
      <t>イン</t>
    </rPh>
    <phoneticPr fontId="2"/>
  </si>
  <si>
    <t>栄養士</t>
    <rPh sb="0" eb="2">
      <t>エイヨウ</t>
    </rPh>
    <rPh sb="2" eb="3">
      <t>シ</t>
    </rPh>
    <phoneticPr fontId="2"/>
  </si>
  <si>
    <t>調理士</t>
    <rPh sb="0" eb="2">
      <t>チョウリ</t>
    </rPh>
    <rPh sb="2" eb="3">
      <t>シ</t>
    </rPh>
    <phoneticPr fontId="2"/>
  </si>
  <si>
    <t>事務員</t>
    <rPh sb="0" eb="3">
      <t>ジムイン</t>
    </rPh>
    <phoneticPr fontId="2"/>
  </si>
  <si>
    <t>用務員</t>
    <rPh sb="0" eb="3">
      <t>ヨウムイン</t>
    </rPh>
    <phoneticPr fontId="2"/>
  </si>
  <si>
    <t>運転手</t>
    <rPh sb="0" eb="3">
      <t>ウンテンシュ</t>
    </rPh>
    <phoneticPr fontId="2"/>
  </si>
  <si>
    <t>補助基準額</t>
    <rPh sb="0" eb="2">
      <t>ホジョ</t>
    </rPh>
    <rPh sb="2" eb="4">
      <t>キジュン</t>
    </rPh>
    <rPh sb="4" eb="5">
      <t>ガク</t>
    </rPh>
    <phoneticPr fontId="2"/>
  </si>
  <si>
    <t>保育体制充実加算</t>
    <rPh sb="0" eb="2">
      <t>ホイク</t>
    </rPh>
    <rPh sb="2" eb="4">
      <t>タイセイ</t>
    </rPh>
    <rPh sb="4" eb="6">
      <t>ジュウジツ</t>
    </rPh>
    <phoneticPr fontId="1"/>
  </si>
  <si>
    <t>＋</t>
    <phoneticPr fontId="1"/>
  </si>
  <si>
    <t>＝</t>
    <phoneticPr fontId="1"/>
  </si>
  <si>
    <t>その他</t>
    <rPh sb="2" eb="3">
      <t>タ</t>
    </rPh>
    <phoneticPr fontId="1"/>
  </si>
  <si>
    <t>人</t>
    <rPh sb="0" eb="1">
      <t>ニン</t>
    </rPh>
    <phoneticPr fontId="1"/>
  </si>
  <si>
    <t>・一時預かり事業（幼稚園型）専任配置職員</t>
    <rPh sb="1" eb="3">
      <t>イチジ</t>
    </rPh>
    <rPh sb="3" eb="4">
      <t>アズ</t>
    </rPh>
    <rPh sb="6" eb="8">
      <t>ジギョウ</t>
    </rPh>
    <rPh sb="9" eb="12">
      <t>ヨウチエン</t>
    </rPh>
    <rPh sb="12" eb="13">
      <t>ガタ</t>
    </rPh>
    <rPh sb="14" eb="16">
      <t>センニン</t>
    </rPh>
    <rPh sb="16" eb="18">
      <t>ハイチ</t>
    </rPh>
    <rPh sb="18" eb="20">
      <t>ショクイン</t>
    </rPh>
    <phoneticPr fontId="1"/>
  </si>
  <si>
    <t>該当の有無
※該当する場合は「有」を選択</t>
    <rPh sb="0" eb="2">
      <t>ガイトウ</t>
    </rPh>
    <rPh sb="3" eb="5">
      <t>ウム</t>
    </rPh>
    <rPh sb="7" eb="9">
      <t>ガイトウ</t>
    </rPh>
    <rPh sb="11" eb="13">
      <t>バアイ</t>
    </rPh>
    <rPh sb="15" eb="16">
      <t>ア</t>
    </rPh>
    <rPh sb="18" eb="20">
      <t>センタク</t>
    </rPh>
    <phoneticPr fontId="1"/>
  </si>
  <si>
    <t>有資格者合計数</t>
    <rPh sb="0" eb="4">
      <t>ユウシカクシャ</t>
    </rPh>
    <rPh sb="4" eb="7">
      <t>ゴウケイスウ</t>
    </rPh>
    <phoneticPr fontId="1"/>
  </si>
  <si>
    <t>合計</t>
    <rPh sb="0" eb="2">
      <t>ゴウケイ</t>
    </rPh>
    <phoneticPr fontId="1"/>
  </si>
  <si>
    <t>有資格者割合判定⇒</t>
    <rPh sb="0" eb="4">
      <t>ユウシカクシャ</t>
    </rPh>
    <rPh sb="4" eb="6">
      <t>ワリアイ</t>
    </rPh>
    <rPh sb="6" eb="8">
      <t>ハンテイ</t>
    </rPh>
    <phoneticPr fontId="1"/>
  </si>
  <si>
    <t>（基本分＋長時間加算）</t>
    <phoneticPr fontId="1"/>
  </si>
  <si>
    <t>補助基準額</t>
  </si>
  <si>
    <t>・一時預かり(幼稚園型)事業　年平均年齢別配置基準職員数</t>
    <rPh sb="15" eb="18">
      <t>ネンヘイキン</t>
    </rPh>
    <rPh sb="18" eb="20">
      <t>ネンレイ</t>
    </rPh>
    <rPh sb="20" eb="21">
      <t>ベツ</t>
    </rPh>
    <rPh sb="21" eb="23">
      <t>ハイチ</t>
    </rPh>
    <rPh sb="23" eb="25">
      <t>キジュン</t>
    </rPh>
    <rPh sb="25" eb="28">
      <t>ショクインスウ</t>
    </rPh>
    <phoneticPr fontId="1"/>
  </si>
  <si>
    <r>
      <t>教育・保育従事者の概ね２分の１以上を保育士又は幼稚園教諭普通免許状保有者とすること。また、当該教育・保育従事者の数は</t>
    </r>
    <r>
      <rPr>
        <b/>
        <sz val="20"/>
        <color rgb="FFFF0000"/>
        <rFont val="BIZ UDP明朝 Medium"/>
        <family val="1"/>
        <charset val="128"/>
      </rPr>
      <t>２名を下らない</t>
    </r>
    <rPh sb="0" eb="2">
      <t>キョウイク</t>
    </rPh>
    <rPh sb="3" eb="5">
      <t>ホイク</t>
    </rPh>
    <rPh sb="5" eb="8">
      <t>ジュウジシャ</t>
    </rPh>
    <rPh sb="9" eb="10">
      <t>オオム</t>
    </rPh>
    <rPh sb="12" eb="13">
      <t>ブン</t>
    </rPh>
    <rPh sb="15" eb="17">
      <t>イジョウ</t>
    </rPh>
    <rPh sb="18" eb="20">
      <t>ホイク</t>
    </rPh>
    <rPh sb="20" eb="21">
      <t>シ</t>
    </rPh>
    <rPh sb="21" eb="22">
      <t>マタ</t>
    </rPh>
    <rPh sb="23" eb="26">
      <t>ヨウチエン</t>
    </rPh>
    <rPh sb="26" eb="28">
      <t>キョウユ</t>
    </rPh>
    <rPh sb="28" eb="30">
      <t>フツウ</t>
    </rPh>
    <rPh sb="30" eb="33">
      <t>メンキョジョウ</t>
    </rPh>
    <rPh sb="33" eb="36">
      <t>ホユウシャ</t>
    </rPh>
    <rPh sb="45" eb="47">
      <t>トウガイ</t>
    </rPh>
    <rPh sb="47" eb="49">
      <t>キョウイク</t>
    </rPh>
    <rPh sb="50" eb="52">
      <t>ホイク</t>
    </rPh>
    <rPh sb="52" eb="55">
      <t>ジュウジシャ</t>
    </rPh>
    <rPh sb="56" eb="57">
      <t>カズ</t>
    </rPh>
    <rPh sb="59" eb="60">
      <t>メイ</t>
    </rPh>
    <rPh sb="61" eb="62">
      <t>クダ</t>
    </rPh>
    <phoneticPr fontId="1"/>
  </si>
  <si>
    <r>
      <t>配置基準にもとづいて配置する教育・保育従事者が、すべて保育士又は幼稚園教諭普通免許状保有者であり、教育・保育従事者の数が</t>
    </r>
    <r>
      <rPr>
        <b/>
        <sz val="20"/>
        <color rgb="FFFF0000"/>
        <rFont val="BIZ UDP明朝 Medium"/>
        <family val="1"/>
        <charset val="128"/>
      </rPr>
      <t>２名を下らない</t>
    </r>
    <rPh sb="0" eb="2">
      <t>ハイチ</t>
    </rPh>
    <rPh sb="2" eb="4">
      <t>キジュン</t>
    </rPh>
    <rPh sb="10" eb="12">
      <t>ハイチ</t>
    </rPh>
    <rPh sb="14" eb="16">
      <t>キョウイク</t>
    </rPh>
    <rPh sb="17" eb="19">
      <t>ホイク</t>
    </rPh>
    <rPh sb="19" eb="22">
      <t>ジュウジシャ</t>
    </rPh>
    <rPh sb="27" eb="29">
      <t>ホイク</t>
    </rPh>
    <rPh sb="29" eb="30">
      <t>シ</t>
    </rPh>
    <rPh sb="30" eb="31">
      <t>マタ</t>
    </rPh>
    <rPh sb="32" eb="35">
      <t>ヨウチエン</t>
    </rPh>
    <rPh sb="35" eb="37">
      <t>キョウユ</t>
    </rPh>
    <rPh sb="37" eb="39">
      <t>フツウ</t>
    </rPh>
    <rPh sb="39" eb="41">
      <t>メンキョ</t>
    </rPh>
    <rPh sb="41" eb="42">
      <t>ジョウ</t>
    </rPh>
    <rPh sb="42" eb="44">
      <t>ホユウ</t>
    </rPh>
    <rPh sb="44" eb="45">
      <t>シャ</t>
    </rPh>
    <rPh sb="49" eb="51">
      <t>キョウイク</t>
    </rPh>
    <rPh sb="52" eb="54">
      <t>ホイク</t>
    </rPh>
    <rPh sb="54" eb="57">
      <t>ジュウジシャ</t>
    </rPh>
    <rPh sb="58" eb="59">
      <t>カズ</t>
    </rPh>
    <rPh sb="61" eb="62">
      <t>メイ</t>
    </rPh>
    <rPh sb="63" eb="64">
      <t>クダ</t>
    </rPh>
    <phoneticPr fontId="1"/>
  </si>
  <si>
    <t>②基本分（長期休業日・８時間未満）</t>
    <phoneticPr fontId="2"/>
  </si>
  <si>
    <t>②のうち４時間を越え、８時間未満の利用</t>
    <rPh sb="5" eb="7">
      <t>ジカン</t>
    </rPh>
    <rPh sb="8" eb="9">
      <t>コ</t>
    </rPh>
    <rPh sb="12" eb="14">
      <t>ジカン</t>
    </rPh>
    <rPh sb="14" eb="16">
      <t>ミマン</t>
    </rPh>
    <rPh sb="17" eb="19">
      <t>リヨウ</t>
    </rPh>
    <phoneticPr fontId="2"/>
  </si>
  <si>
    <t>③のうち８時間を超えた利用</t>
    <phoneticPr fontId="2"/>
  </si>
  <si>
    <t>④休日分（土日祝日等）</t>
    <rPh sb="1" eb="3">
      <t>キュウジツ</t>
    </rPh>
    <rPh sb="3" eb="4">
      <t>ブン</t>
    </rPh>
    <rPh sb="5" eb="7">
      <t>ドニチ</t>
    </rPh>
    <rPh sb="7" eb="10">
      <t>シュクジツナド</t>
    </rPh>
    <phoneticPr fontId="2"/>
  </si>
  <si>
    <t>④のうち８時間を超えた利用</t>
    <phoneticPr fontId="2"/>
  </si>
  <si>
    <t>休日分（土日祝等）</t>
    <rPh sb="0" eb="2">
      <t>キュウジツ</t>
    </rPh>
    <rPh sb="2" eb="3">
      <t>ブン</t>
    </rPh>
    <rPh sb="4" eb="6">
      <t>ドニチ</t>
    </rPh>
    <rPh sb="6" eb="7">
      <t>シュク</t>
    </rPh>
    <rPh sb="7" eb="8">
      <t>トウ</t>
    </rPh>
    <phoneticPr fontId="2"/>
  </si>
  <si>
    <t>休日（土日祝日等）のうち
８時間を超えた利用</t>
    <rPh sb="0" eb="2">
      <t>キュウジツ</t>
    </rPh>
    <rPh sb="3" eb="5">
      <t>ドニチ</t>
    </rPh>
    <rPh sb="5" eb="8">
      <t>シュクジツナド</t>
    </rPh>
    <rPh sb="14" eb="16">
      <t>ジカン</t>
    </rPh>
    <rPh sb="17" eb="18">
      <t>コ</t>
    </rPh>
    <rPh sb="20" eb="22">
      <t>リヨウ</t>
    </rPh>
    <phoneticPr fontId="2"/>
  </si>
  <si>
    <t>休日</t>
    <phoneticPr fontId="2"/>
  </si>
  <si>
    <t>長期休業</t>
    <phoneticPr fontId="1"/>
  </si>
  <si>
    <t>①+②+③</t>
    <phoneticPr fontId="2"/>
  </si>
  <si>
    <t>③基本分（長期休業日・８時間以上）</t>
    <rPh sb="1" eb="3">
      <t>キホン</t>
    </rPh>
    <rPh sb="3" eb="4">
      <t>ブン</t>
    </rPh>
    <rPh sb="5" eb="7">
      <t>チョウキ</t>
    </rPh>
    <rPh sb="7" eb="10">
      <t>キュウギョウビ</t>
    </rPh>
    <rPh sb="12" eb="14">
      <t>ジカン</t>
    </rPh>
    <rPh sb="14" eb="16">
      <t>イジョウ</t>
    </rPh>
    <phoneticPr fontId="2"/>
  </si>
  <si>
    <t>令和５年度鹿屋市一時預かり事業（幼稚園型）補助金交付申請書</t>
    <rPh sb="5" eb="8">
      <t>カノヤシ</t>
    </rPh>
    <rPh sb="8" eb="10">
      <t>イチジ</t>
    </rPh>
    <phoneticPr fontId="2"/>
  </si>
  <si>
    <t>　令和５年度における一時預かり事業（幼稚園型）補助金の交付を受けたいので、鹿屋市一時預かり事業補助金交付要綱第７条の規定により下記のとおり関係書類を添えて申請します。</t>
    <rPh sb="37" eb="40">
      <t>カノヤシ</t>
    </rPh>
    <rPh sb="40" eb="42">
      <t>イチジ</t>
    </rPh>
    <rPh sb="42" eb="43">
      <t>アズ</t>
    </rPh>
    <rPh sb="45" eb="47">
      <t>ジギョウ</t>
    </rPh>
    <rPh sb="47" eb="50">
      <t>ホジョキン</t>
    </rPh>
    <rPh sb="50" eb="52">
      <t>コウフ</t>
    </rPh>
    <rPh sb="52" eb="54">
      <t>ヨウコウ</t>
    </rPh>
    <rPh sb="54" eb="55">
      <t>ダイ</t>
    </rPh>
    <rPh sb="56" eb="57">
      <t>ジョウ</t>
    </rPh>
    <phoneticPr fontId="2"/>
  </si>
  <si>
    <t>令和５年度　鹿屋市一時預かり事業（幼稚園型）実施計画書①</t>
    <phoneticPr fontId="2"/>
  </si>
  <si>
    <t>令和５年度　鹿屋市一時預かり事業（幼稚園型）実施計画書②</t>
    <phoneticPr fontId="1"/>
  </si>
  <si>
    <t>令和５年度一時預かり事業（幼稚園型）所要額明細書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</si>
</sst>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#,##0&quot;円&quot;"/>
    <numFmt numFmtId="178" formatCode="[&lt;10][DBNum3]0;0"/>
    <numFmt numFmtId="179" formatCode="#;\-#&quot;&quot;;@"/>
    <numFmt numFmtId="180" formatCode="#,##0_ "/>
    <numFmt numFmtId="181" formatCode="#,##0&quot;円）&quot;"/>
    <numFmt numFmtId="182" formatCode="#,##0&quot;円※）&quot;"/>
    <numFmt numFmtId="183" formatCode="0&quot;日&quot;"/>
    <numFmt numFmtId="184" formatCode="#,##0;\△#,##0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20"/>
      <color theme="1"/>
      <name val="BIZ UDP明朝 Medium"/>
      <family val="1"/>
      <charset val="128"/>
    </font>
    <font>
      <sz val="20"/>
      <color theme="1"/>
      <name val="BIZ UDP明朝 Medium"/>
      <family val="1"/>
      <charset val="128"/>
    </font>
    <font>
      <b/>
      <sz val="20"/>
      <name val="BIZ UDP明朝 Medium"/>
      <family val="1"/>
      <charset val="128"/>
    </font>
    <font>
      <sz val="20"/>
      <name val="BIZ UDP明朝 Medium"/>
      <family val="1"/>
      <charset val="128"/>
    </font>
    <font>
      <b/>
      <sz val="20"/>
      <color rgb="FFFF0000"/>
      <name val="BIZ UDP明朝 Medium"/>
      <family val="1"/>
      <charset val="128"/>
    </font>
    <font>
      <b/>
      <sz val="20"/>
      <color indexed="81"/>
      <name val="BIZ UDP明朝 Medium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</cellStyleXfs>
  <cellXfs count="474">
    <xf numFmtId="0" fontId="0" fillId="0" borderId="0" xfId="0">
      <alignment vertical="center"/>
    </xf>
    <xf numFmtId="0" fontId="3" fillId="0" borderId="0" xfId="1" applyAlignment="1"/>
    <xf numFmtId="0" fontId="4" fillId="0" borderId="0" xfId="1" applyFont="1" applyBorder="1" applyAlignment="1">
      <alignment vertical="center"/>
    </xf>
    <xf numFmtId="0" fontId="4" fillId="0" borderId="0" xfId="1" applyFont="1" applyAlignment="1"/>
    <xf numFmtId="0" fontId="4" fillId="0" borderId="15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2" xfId="1" applyFont="1" applyBorder="1" applyAlignment="1">
      <alignment horizontal="right" vertical="center"/>
    </xf>
    <xf numFmtId="178" fontId="4" fillId="0" borderId="12" xfId="1" applyNumberFormat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9" xfId="1" applyFont="1" applyFill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0" xfId="2" applyFont="1">
      <alignment vertical="center"/>
    </xf>
    <xf numFmtId="0" fontId="10" fillId="0" borderId="0" xfId="2" applyFont="1">
      <alignment vertical="center"/>
    </xf>
    <xf numFmtId="0" fontId="10" fillId="0" borderId="0" xfId="2" applyFont="1" applyBorder="1">
      <alignment vertical="center"/>
    </xf>
    <xf numFmtId="0" fontId="12" fillId="0" borderId="0" xfId="2" applyFont="1" applyAlignment="1">
      <alignment horizontal="right" vertical="center"/>
    </xf>
    <xf numFmtId="0" fontId="12" fillId="0" borderId="0" xfId="2" applyFont="1">
      <alignment vertical="center"/>
    </xf>
    <xf numFmtId="0" fontId="10" fillId="0" borderId="1" xfId="2" applyFont="1" applyBorder="1" applyAlignment="1">
      <alignment horizontal="center" vertical="center"/>
    </xf>
    <xf numFmtId="179" fontId="10" fillId="5" borderId="14" xfId="3" applyNumberFormat="1" applyFont="1" applyFill="1" applyBorder="1" applyAlignment="1">
      <alignment horizontal="center" vertical="center" shrinkToFit="1"/>
    </xf>
    <xf numFmtId="0" fontId="10" fillId="0" borderId="31" xfId="2" applyFont="1" applyBorder="1" applyAlignment="1">
      <alignment horizontal="left" vertical="center"/>
    </xf>
    <xf numFmtId="179" fontId="10" fillId="0" borderId="31" xfId="3" applyNumberFormat="1" applyFont="1" applyBorder="1" applyAlignment="1">
      <alignment horizontal="center" vertical="center" shrinkToFit="1"/>
    </xf>
    <xf numFmtId="0" fontId="10" fillId="0" borderId="22" xfId="2" applyFont="1" applyBorder="1" applyAlignment="1">
      <alignment horizontal="left" vertical="center"/>
    </xf>
    <xf numFmtId="179" fontId="10" fillId="0" borderId="22" xfId="3" applyNumberFormat="1" applyFont="1" applyBorder="1" applyAlignment="1">
      <alignment horizontal="center" vertical="center" shrinkToFit="1"/>
    </xf>
    <xf numFmtId="0" fontId="10" fillId="0" borderId="34" xfId="2" applyFont="1" applyBorder="1" applyAlignment="1">
      <alignment horizontal="left" vertical="center"/>
    </xf>
    <xf numFmtId="179" fontId="10" fillId="0" borderId="34" xfId="3" applyNumberFormat="1" applyFont="1" applyBorder="1" applyAlignment="1">
      <alignment horizontal="center" vertical="center" shrinkToFit="1"/>
    </xf>
    <xf numFmtId="0" fontId="10" fillId="0" borderId="35" xfId="2" applyFont="1" applyBorder="1" applyAlignment="1">
      <alignment horizontal="left" vertical="center"/>
    </xf>
    <xf numFmtId="179" fontId="10" fillId="0" borderId="35" xfId="3" applyNumberFormat="1" applyFont="1" applyBorder="1" applyAlignment="1">
      <alignment horizontal="center" vertical="center" shrinkToFit="1"/>
    </xf>
    <xf numFmtId="0" fontId="10" fillId="5" borderId="15" xfId="2" applyFont="1" applyFill="1" applyBorder="1" applyAlignment="1">
      <alignment vertical="center"/>
    </xf>
    <xf numFmtId="0" fontId="10" fillId="5" borderId="12" xfId="2" applyFont="1" applyFill="1" applyBorder="1" applyAlignment="1">
      <alignment vertical="center"/>
    </xf>
    <xf numFmtId="0" fontId="10" fillId="5" borderId="16" xfId="2" applyFont="1" applyFill="1" applyBorder="1" applyAlignment="1">
      <alignment vertical="center"/>
    </xf>
    <xf numFmtId="179" fontId="10" fillId="7" borderId="22" xfId="3" applyNumberFormat="1" applyFont="1" applyFill="1" applyBorder="1" applyAlignment="1">
      <alignment horizontal="center" vertical="center" shrinkToFit="1"/>
    </xf>
    <xf numFmtId="38" fontId="10" fillId="6" borderId="2" xfId="3" applyFont="1" applyFill="1" applyBorder="1" applyAlignment="1">
      <alignment horizontal="right" vertical="center" shrinkToFit="1"/>
    </xf>
    <xf numFmtId="0" fontId="10" fillId="0" borderId="0" xfId="2" applyFont="1" applyBorder="1" applyAlignment="1">
      <alignment horizontal="center" vertical="center"/>
    </xf>
    <xf numFmtId="180" fontId="10" fillId="0" borderId="0" xfId="2" applyNumberFormat="1" applyFont="1" applyFill="1" applyBorder="1" applyAlignment="1">
      <alignment horizontal="right" vertical="center" shrinkToFit="1"/>
    </xf>
    <xf numFmtId="180" fontId="10" fillId="0" borderId="0" xfId="2" applyNumberFormat="1" applyFont="1" applyFill="1" applyBorder="1" applyAlignment="1">
      <alignment vertical="center" shrinkToFit="1"/>
    </xf>
    <xf numFmtId="0" fontId="10" fillId="0" borderId="12" xfId="2" applyFont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14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10" fillId="0" borderId="37" xfId="2" applyFont="1" applyBorder="1" applyAlignment="1">
      <alignment vertical="center"/>
    </xf>
    <xf numFmtId="0" fontId="10" fillId="0" borderId="25" xfId="2" applyFont="1" applyBorder="1" applyAlignment="1">
      <alignment horizontal="center" vertical="center"/>
    </xf>
    <xf numFmtId="0" fontId="10" fillId="0" borderId="23" xfId="2" applyFont="1" applyBorder="1" applyAlignment="1">
      <alignment horizontal="right" vertical="center"/>
    </xf>
    <xf numFmtId="180" fontId="10" fillId="0" borderId="17" xfId="2" applyNumberFormat="1" applyFont="1" applyBorder="1" applyAlignment="1">
      <alignment vertical="center"/>
    </xf>
    <xf numFmtId="0" fontId="10" fillId="0" borderId="39" xfId="2" applyFont="1" applyBorder="1" applyAlignment="1">
      <alignment horizontal="center" vertical="center"/>
    </xf>
    <xf numFmtId="0" fontId="10" fillId="0" borderId="40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0" fillId="0" borderId="26" xfId="2" applyFont="1" applyBorder="1" applyAlignment="1">
      <alignment horizontal="right" vertical="center"/>
    </xf>
    <xf numFmtId="0" fontId="10" fillId="0" borderId="39" xfId="2" applyFont="1" applyBorder="1" applyAlignment="1">
      <alignment horizontal="center" vertical="center" shrinkToFit="1"/>
    </xf>
    <xf numFmtId="0" fontId="10" fillId="0" borderId="40" xfId="2" applyFont="1" applyBorder="1" applyAlignment="1">
      <alignment vertical="center"/>
    </xf>
    <xf numFmtId="0" fontId="10" fillId="0" borderId="29" xfId="2" applyFont="1" applyBorder="1" applyAlignment="1">
      <alignment horizontal="center" vertical="center" shrinkToFit="1"/>
    </xf>
    <xf numFmtId="0" fontId="10" fillId="0" borderId="42" xfId="2" applyFont="1" applyBorder="1" applyAlignment="1">
      <alignment vertical="center"/>
    </xf>
    <xf numFmtId="0" fontId="10" fillId="0" borderId="30" xfId="2" applyFont="1" applyBorder="1" applyAlignment="1">
      <alignment horizontal="center" vertical="center"/>
    </xf>
    <xf numFmtId="0" fontId="10" fillId="0" borderId="28" xfId="2" applyFont="1" applyBorder="1" applyAlignment="1">
      <alignment horizontal="right" vertical="center"/>
    </xf>
    <xf numFmtId="0" fontId="10" fillId="0" borderId="44" xfId="2" applyFont="1" applyBorder="1" applyAlignment="1">
      <alignment horizontal="center" vertical="center" shrinkToFit="1"/>
    </xf>
    <xf numFmtId="0" fontId="10" fillId="0" borderId="45" xfId="2" applyFont="1" applyBorder="1" applyAlignment="1">
      <alignment vertical="center"/>
    </xf>
    <xf numFmtId="0" fontId="10" fillId="0" borderId="33" xfId="2" applyFont="1" applyBorder="1" applyAlignment="1">
      <alignment horizontal="center" vertical="center"/>
    </xf>
    <xf numFmtId="0" fontId="10" fillId="0" borderId="32" xfId="2" applyFont="1" applyBorder="1" applyAlignment="1">
      <alignment horizontal="right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/>
    </xf>
    <xf numFmtId="0" fontId="10" fillId="0" borderId="48" xfId="2" applyFont="1" applyFill="1" applyBorder="1" applyAlignment="1">
      <alignment horizontal="left" vertical="center"/>
    </xf>
    <xf numFmtId="0" fontId="10" fillId="0" borderId="47" xfId="2" applyFont="1" applyFill="1" applyBorder="1" applyAlignment="1">
      <alignment horizontal="left" vertical="center"/>
    </xf>
    <xf numFmtId="38" fontId="10" fillId="0" borderId="47" xfId="3" applyFont="1" applyFill="1" applyBorder="1" applyAlignment="1">
      <alignment horizontal="right" vertical="center" shrinkToFit="1"/>
    </xf>
    <xf numFmtId="0" fontId="10" fillId="0" borderId="49" xfId="2" applyFont="1" applyBorder="1" applyAlignment="1">
      <alignment horizontal="right" vertical="center"/>
    </xf>
    <xf numFmtId="0" fontId="10" fillId="0" borderId="23" xfId="2" applyFont="1" applyBorder="1" applyAlignment="1">
      <alignment vertical="center"/>
    </xf>
    <xf numFmtId="0" fontId="10" fillId="0" borderId="15" xfId="2" applyFont="1" applyBorder="1" applyAlignment="1">
      <alignment horizontal="right" vertical="center" shrinkToFit="1"/>
    </xf>
    <xf numFmtId="0" fontId="10" fillId="0" borderId="16" xfId="2" applyFont="1" applyBorder="1" applyAlignment="1">
      <alignment horizontal="right" vertical="center"/>
    </xf>
    <xf numFmtId="0" fontId="10" fillId="0" borderId="26" xfId="2" applyFont="1" applyBorder="1" applyAlignment="1">
      <alignment horizontal="right" vertical="center" shrinkToFit="1"/>
    </xf>
    <xf numFmtId="0" fontId="10" fillId="0" borderId="27" xfId="2" applyFont="1" applyBorder="1" applyAlignment="1">
      <alignment horizontal="right" vertical="center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9" xfId="2" applyFont="1" applyBorder="1" applyAlignment="1">
      <alignment horizontal="right" vertical="center" shrinkToFit="1"/>
    </xf>
    <xf numFmtId="0" fontId="10" fillId="0" borderId="11" xfId="2" applyFont="1" applyBorder="1" applyAlignment="1">
      <alignment horizontal="right" vertical="center"/>
    </xf>
    <xf numFmtId="0" fontId="4" fillId="0" borderId="14" xfId="2" applyFont="1" applyBorder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Alignment="1">
      <alignment horizontal="center" vertical="center"/>
    </xf>
    <xf numFmtId="0" fontId="3" fillId="0" borderId="19" xfId="1" applyBorder="1" applyAlignment="1">
      <alignment vertical="center"/>
    </xf>
    <xf numFmtId="0" fontId="3" fillId="0" borderId="77" xfId="1" applyBorder="1" applyAlignment="1">
      <alignment vertical="center"/>
    </xf>
    <xf numFmtId="0" fontId="3" fillId="0" borderId="0" xfId="1" applyBorder="1" applyAlignment="1">
      <alignment vertical="center"/>
    </xf>
    <xf numFmtId="0" fontId="3" fillId="0" borderId="4" xfId="1" applyBorder="1" applyAlignment="1">
      <alignment vertical="center"/>
    </xf>
    <xf numFmtId="0" fontId="3" fillId="0" borderId="0" xfId="1" applyFill="1" applyBorder="1" applyAlignment="1">
      <alignment vertical="center"/>
    </xf>
    <xf numFmtId="0" fontId="3" fillId="0" borderId="80" xfId="1" applyBorder="1" applyAlignment="1">
      <alignment vertical="center"/>
    </xf>
    <xf numFmtId="0" fontId="3" fillId="0" borderId="21" xfId="1" applyBorder="1" applyAlignment="1">
      <alignment vertical="center"/>
    </xf>
    <xf numFmtId="0" fontId="3" fillId="0" borderId="84" xfId="1" applyBorder="1" applyAlignment="1">
      <alignment vertical="center"/>
    </xf>
    <xf numFmtId="0" fontId="3" fillId="0" borderId="70" xfId="1" applyBorder="1" applyAlignment="1">
      <alignment vertical="center"/>
    </xf>
    <xf numFmtId="0" fontId="3" fillId="0" borderId="73" xfId="1" applyBorder="1" applyAlignment="1">
      <alignment vertical="center"/>
    </xf>
    <xf numFmtId="177" fontId="3" fillId="0" borderId="0" xfId="1" applyNumberFormat="1" applyBorder="1" applyAlignment="1">
      <alignment vertical="center"/>
    </xf>
    <xf numFmtId="0" fontId="3" fillId="0" borderId="20" xfId="1" applyBorder="1" applyAlignment="1">
      <alignment vertical="center"/>
    </xf>
    <xf numFmtId="0" fontId="3" fillId="0" borderId="20" xfId="1" applyFill="1" applyBorder="1" applyAlignment="1">
      <alignment vertical="center"/>
    </xf>
    <xf numFmtId="177" fontId="3" fillId="0" borderId="20" xfId="1" applyNumberFormat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3" fillId="0" borderId="0" xfId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>
      <alignment vertical="center"/>
    </xf>
    <xf numFmtId="0" fontId="20" fillId="0" borderId="0" xfId="0" applyFont="1" applyFill="1" applyBorder="1">
      <alignment vertical="center"/>
    </xf>
    <xf numFmtId="0" fontId="17" fillId="0" borderId="0" xfId="0" applyFont="1">
      <alignment vertical="center"/>
    </xf>
    <xf numFmtId="0" fontId="18" fillId="0" borderId="0" xfId="0" applyFont="1" applyFill="1">
      <alignment vertical="center"/>
    </xf>
    <xf numFmtId="0" fontId="18" fillId="3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Border="1" applyAlignment="1">
      <alignment vertical="center"/>
    </xf>
    <xf numFmtId="3" fontId="18" fillId="0" borderId="0" xfId="0" applyNumberFormat="1" applyFont="1" applyBorder="1">
      <alignment vertical="center"/>
    </xf>
    <xf numFmtId="0" fontId="20" fillId="0" borderId="0" xfId="0" applyFont="1" applyBorder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right" vertical="top"/>
    </xf>
    <xf numFmtId="0" fontId="21" fillId="0" borderId="0" xfId="0" applyFont="1" applyBorder="1">
      <alignment vertical="center"/>
    </xf>
    <xf numFmtId="176" fontId="18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123" xfId="0" applyFont="1" applyBorder="1" applyAlignment="1">
      <alignment vertical="center" wrapText="1"/>
    </xf>
    <xf numFmtId="0" fontId="18" fillId="0" borderId="123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10" fillId="0" borderId="15" xfId="2" applyFont="1" applyBorder="1" applyAlignment="1">
      <alignment horizontal="center" vertical="center"/>
    </xf>
    <xf numFmtId="0" fontId="4" fillId="0" borderId="0" xfId="2" applyFont="1" applyAlignment="1">
      <alignment vertical="center" wrapText="1"/>
    </xf>
    <xf numFmtId="183" fontId="4" fillId="8" borderId="3" xfId="2" applyNumberFormat="1" applyFont="1" applyFill="1" applyBorder="1" applyAlignment="1" applyProtection="1">
      <alignment horizontal="center" vertical="center"/>
      <protection locked="0"/>
    </xf>
    <xf numFmtId="179" fontId="10" fillId="5" borderId="22" xfId="3" applyNumberFormat="1" applyFont="1" applyFill="1" applyBorder="1" applyAlignment="1" applyProtection="1">
      <alignment horizontal="right" vertical="center" shrinkToFit="1"/>
      <protection locked="0"/>
    </xf>
    <xf numFmtId="179" fontId="10" fillId="0" borderId="31" xfId="3" applyNumberFormat="1" applyFont="1" applyBorder="1" applyAlignment="1" applyProtection="1">
      <alignment horizontal="right" vertical="center" shrinkToFit="1"/>
      <protection locked="0"/>
    </xf>
    <xf numFmtId="179" fontId="10" fillId="0" borderId="22" xfId="3" applyNumberFormat="1" applyFont="1" applyBorder="1" applyAlignment="1" applyProtection="1">
      <alignment horizontal="right" vertical="center" shrinkToFit="1"/>
      <protection locked="0"/>
    </xf>
    <xf numFmtId="179" fontId="10" fillId="5" borderId="14" xfId="3" applyNumberFormat="1" applyFont="1" applyFill="1" applyBorder="1" applyAlignment="1" applyProtection="1">
      <alignment horizontal="right" vertical="center" shrinkToFit="1"/>
      <protection locked="0"/>
    </xf>
    <xf numFmtId="179" fontId="10" fillId="0" borderId="35" xfId="3" applyNumberFormat="1" applyFont="1" applyBorder="1" applyAlignment="1" applyProtection="1">
      <alignment horizontal="right" vertical="center" shrinkToFit="1"/>
      <protection locked="0"/>
    </xf>
    <xf numFmtId="179" fontId="10" fillId="0" borderId="34" xfId="3" applyNumberFormat="1" applyFont="1" applyBorder="1" applyAlignment="1" applyProtection="1">
      <alignment horizontal="right" vertical="center" shrinkToFit="1"/>
      <protection locked="0"/>
    </xf>
    <xf numFmtId="179" fontId="10" fillId="5" borderId="35" xfId="3" applyNumberFormat="1" applyFont="1" applyFill="1" applyBorder="1" applyAlignment="1" applyProtection="1">
      <alignment horizontal="right" vertical="center" shrinkToFit="1"/>
      <protection locked="0"/>
    </xf>
    <xf numFmtId="179" fontId="10" fillId="7" borderId="2" xfId="3" applyNumberFormat="1" applyFont="1" applyFill="1" applyBorder="1" applyAlignment="1" applyProtection="1">
      <alignment horizontal="right" vertical="center" shrinkToFit="1"/>
      <protection locked="0"/>
    </xf>
    <xf numFmtId="0" fontId="18" fillId="0" borderId="10" xfId="2" applyFont="1" applyBorder="1" applyAlignment="1">
      <alignment vertical="center"/>
    </xf>
    <xf numFmtId="0" fontId="4" fillId="0" borderId="17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18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distributed" vertical="distributed"/>
    </xf>
    <xf numFmtId="0" fontId="4" fillId="0" borderId="0" xfId="1" applyFont="1" applyBorder="1" applyAlignment="1" applyProtection="1">
      <alignment horizontal="left" vertical="center" shrinkToFit="1"/>
      <protection locked="0"/>
    </xf>
    <xf numFmtId="0" fontId="4" fillId="0" borderId="18" xfId="1" applyFont="1" applyBorder="1" applyAlignment="1" applyProtection="1">
      <alignment horizontal="left" vertical="center" shrinkToFit="1"/>
      <protection locked="0"/>
    </xf>
    <xf numFmtId="0" fontId="4" fillId="0" borderId="1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7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distributed" vertical="distributed"/>
    </xf>
    <xf numFmtId="0" fontId="4" fillId="0" borderId="0" xfId="1" applyFont="1" applyFill="1" applyAlignment="1">
      <alignment horizontal="left" vertical="center"/>
    </xf>
    <xf numFmtId="0" fontId="4" fillId="0" borderId="18" xfId="1" applyFont="1" applyFill="1" applyBorder="1" applyAlignment="1">
      <alignment horizontal="left" vertical="center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18" xfId="1" applyFont="1" applyFill="1" applyBorder="1" applyAlignment="1" applyProtection="1">
      <alignment horizontal="left" vertical="center"/>
      <protection locked="0"/>
    </xf>
    <xf numFmtId="0" fontId="4" fillId="0" borderId="15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5" borderId="15" xfId="2" applyFont="1" applyFill="1" applyBorder="1" applyAlignment="1">
      <alignment horizontal="center" vertical="center"/>
    </xf>
    <xf numFmtId="0" fontId="4" fillId="5" borderId="12" xfId="2" applyFont="1" applyFill="1" applyBorder="1" applyAlignment="1">
      <alignment horizontal="center" vertical="center"/>
    </xf>
    <xf numFmtId="0" fontId="4" fillId="5" borderId="16" xfId="2" applyFont="1" applyFill="1" applyBorder="1" applyAlignment="1">
      <alignment horizontal="center" vertical="center"/>
    </xf>
    <xf numFmtId="0" fontId="4" fillId="5" borderId="9" xfId="2" applyFont="1" applyFill="1" applyBorder="1" applyAlignment="1">
      <alignment horizontal="center" vertical="center"/>
    </xf>
    <xf numFmtId="0" fontId="4" fillId="5" borderId="10" xfId="2" applyFont="1" applyFill="1" applyBorder="1" applyAlignment="1">
      <alignment horizontal="center" vertical="center"/>
    </xf>
    <xf numFmtId="0" fontId="4" fillId="5" borderId="11" xfId="2" applyFont="1" applyFill="1" applyBorder="1" applyAlignment="1">
      <alignment horizontal="center" vertical="center"/>
    </xf>
    <xf numFmtId="38" fontId="4" fillId="6" borderId="15" xfId="3" applyFont="1" applyFill="1" applyBorder="1" applyAlignment="1">
      <alignment horizontal="right" vertical="center"/>
    </xf>
    <xf numFmtId="38" fontId="4" fillId="6" borderId="12" xfId="3" applyFont="1" applyFill="1" applyBorder="1" applyAlignment="1">
      <alignment horizontal="right" vertical="center"/>
    </xf>
    <xf numFmtId="38" fontId="4" fillId="6" borderId="9" xfId="3" applyFont="1" applyFill="1" applyBorder="1" applyAlignment="1">
      <alignment horizontal="right" vertical="center"/>
    </xf>
    <xf numFmtId="38" fontId="4" fillId="6" borderId="10" xfId="3" applyFont="1" applyFill="1" applyBorder="1" applyAlignment="1">
      <alignment horizontal="right" vertical="center"/>
    </xf>
    <xf numFmtId="38" fontId="10" fillId="6" borderId="39" xfId="3" applyFont="1" applyFill="1" applyBorder="1" applyAlignment="1">
      <alignment horizontal="right" vertical="center" shrinkToFit="1"/>
    </xf>
    <xf numFmtId="0" fontId="10" fillId="0" borderId="32" xfId="2" applyFont="1" applyBorder="1" applyAlignment="1">
      <alignment horizontal="center" vertical="center"/>
    </xf>
    <xf numFmtId="0" fontId="10" fillId="0" borderId="33" xfId="2" applyFont="1" applyBorder="1" applyAlignment="1">
      <alignment horizontal="center" vertical="center"/>
    </xf>
    <xf numFmtId="38" fontId="10" fillId="6" borderId="46" xfId="3" applyFont="1" applyFill="1" applyBorder="1" applyAlignment="1">
      <alignment horizontal="right" vertical="center" shrinkToFit="1"/>
    </xf>
    <xf numFmtId="38" fontId="10" fillId="6" borderId="44" xfId="3" applyFont="1" applyFill="1" applyBorder="1" applyAlignment="1">
      <alignment horizontal="right" vertical="center" shrinkToFit="1"/>
    </xf>
    <xf numFmtId="181" fontId="4" fillId="0" borderId="44" xfId="1" applyNumberFormat="1" applyFont="1" applyBorder="1" applyAlignment="1">
      <alignment horizontal="left" vertical="center" shrinkToFit="1"/>
    </xf>
    <xf numFmtId="183" fontId="4" fillId="8" borderId="3" xfId="2" applyNumberFormat="1" applyFont="1" applyFill="1" applyBorder="1" applyAlignment="1" applyProtection="1">
      <alignment horizontal="center" vertical="center"/>
      <protection locked="0"/>
    </xf>
    <xf numFmtId="183" fontId="4" fillId="8" borderId="8" xfId="2" applyNumberFormat="1" applyFont="1" applyFill="1" applyBorder="1" applyAlignment="1" applyProtection="1">
      <alignment horizontal="center" vertical="center"/>
      <protection locked="0"/>
    </xf>
    <xf numFmtId="183" fontId="4" fillId="9" borderId="1" xfId="2" applyNumberFormat="1" applyFont="1" applyFill="1" applyBorder="1" applyAlignment="1">
      <alignment horizontal="center" vertical="center"/>
    </xf>
    <xf numFmtId="38" fontId="10" fillId="6" borderId="54" xfId="3" applyFont="1" applyFill="1" applyBorder="1" applyAlignment="1">
      <alignment horizontal="right" vertical="center" shrinkToFit="1"/>
    </xf>
    <xf numFmtId="38" fontId="10" fillId="6" borderId="0" xfId="3" applyFont="1" applyFill="1" applyBorder="1" applyAlignment="1">
      <alignment horizontal="right" vertical="center" shrinkToFit="1"/>
    </xf>
    <xf numFmtId="0" fontId="10" fillId="0" borderId="15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10" fillId="0" borderId="17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0" fillId="0" borderId="11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0" fillId="0" borderId="50" xfId="2" applyFont="1" applyBorder="1" applyAlignment="1">
      <alignment horizontal="center" vertical="center"/>
    </xf>
    <xf numFmtId="0" fontId="10" fillId="0" borderId="52" xfId="2" applyFont="1" applyBorder="1" applyAlignment="1">
      <alignment horizontal="center" vertical="center"/>
    </xf>
    <xf numFmtId="0" fontId="10" fillId="0" borderId="53" xfId="2" applyFont="1" applyBorder="1" applyAlignment="1">
      <alignment horizontal="center" vertical="center"/>
    </xf>
    <xf numFmtId="38" fontId="10" fillId="6" borderId="51" xfId="3" applyFont="1" applyFill="1" applyBorder="1" applyAlignment="1">
      <alignment horizontal="right" vertical="center" shrinkToFit="1"/>
    </xf>
    <xf numFmtId="38" fontId="10" fillId="6" borderId="12" xfId="3" applyFont="1" applyFill="1" applyBorder="1" applyAlignment="1">
      <alignment horizontal="right" vertical="center" shrinkToFit="1"/>
    </xf>
    <xf numFmtId="181" fontId="4" fillId="0" borderId="24" xfId="1" applyNumberFormat="1" applyFont="1" applyBorder="1" applyAlignment="1">
      <alignment horizontal="left" vertical="center" shrinkToFit="1"/>
    </xf>
    <xf numFmtId="38" fontId="10" fillId="6" borderId="24" xfId="3" applyFont="1" applyFill="1" applyBorder="1" applyAlignment="1">
      <alignment horizontal="right" vertical="center" shrinkToFit="1"/>
    </xf>
    <xf numFmtId="0" fontId="10" fillId="0" borderId="26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38" fontId="10" fillId="6" borderId="41" xfId="3" applyFont="1" applyFill="1" applyBorder="1" applyAlignment="1">
      <alignment horizontal="right" vertical="center" shrinkToFit="1"/>
    </xf>
    <xf numFmtId="181" fontId="4" fillId="0" borderId="39" xfId="1" applyNumberFormat="1" applyFont="1" applyBorder="1" applyAlignment="1">
      <alignment horizontal="left" vertical="center" shrinkToFit="1"/>
    </xf>
    <xf numFmtId="0" fontId="10" fillId="5" borderId="3" xfId="2" applyFont="1" applyFill="1" applyBorder="1" applyAlignment="1">
      <alignment horizontal="center" vertical="center"/>
    </xf>
    <xf numFmtId="0" fontId="10" fillId="5" borderId="7" xfId="2" applyFont="1" applyFill="1" applyBorder="1" applyAlignment="1">
      <alignment horizontal="center" vertical="center"/>
    </xf>
    <xf numFmtId="0" fontId="10" fillId="5" borderId="8" xfId="2" applyFont="1" applyFill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38" fontId="10" fillId="6" borderId="15" xfId="3" applyFont="1" applyFill="1" applyBorder="1" applyAlignment="1">
      <alignment horizontal="right" vertical="center" shrinkToFit="1"/>
    </xf>
    <xf numFmtId="38" fontId="10" fillId="6" borderId="17" xfId="3" applyFont="1" applyFill="1" applyBorder="1" applyAlignment="1">
      <alignment horizontal="right" vertical="center" shrinkToFit="1"/>
    </xf>
    <xf numFmtId="38" fontId="10" fillId="6" borderId="9" xfId="3" applyFont="1" applyFill="1" applyBorder="1" applyAlignment="1">
      <alignment horizontal="right" vertical="center" shrinkToFit="1"/>
    </xf>
    <xf numFmtId="38" fontId="10" fillId="6" borderId="10" xfId="3" applyFont="1" applyFill="1" applyBorder="1" applyAlignment="1">
      <alignment horizontal="right" vertical="center" shrinkToFit="1"/>
    </xf>
    <xf numFmtId="0" fontId="10" fillId="0" borderId="8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left" vertical="center" wrapText="1"/>
    </xf>
    <xf numFmtId="0" fontId="10" fillId="0" borderId="0" xfId="2" applyFont="1" applyBorder="1" applyAlignment="1">
      <alignment horizontal="left" vertical="center" wrapText="1"/>
    </xf>
    <xf numFmtId="0" fontId="10" fillId="0" borderId="18" xfId="2" applyFont="1" applyBorder="1" applyAlignment="1">
      <alignment horizontal="left" vertical="center" wrapText="1"/>
    </xf>
    <xf numFmtId="38" fontId="10" fillId="0" borderId="47" xfId="3" applyFont="1" applyFill="1" applyBorder="1" applyAlignment="1">
      <alignment horizontal="right" vertical="center" shrinkToFit="1"/>
    </xf>
    <xf numFmtId="0" fontId="10" fillId="0" borderId="28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 shrinkToFit="1"/>
    </xf>
    <xf numFmtId="0" fontId="10" fillId="0" borderId="24" xfId="2" applyFont="1" applyBorder="1" applyAlignment="1">
      <alignment horizontal="center" vertical="center" shrinkToFit="1"/>
    </xf>
    <xf numFmtId="0" fontId="10" fillId="0" borderId="25" xfId="2" applyFont="1" applyBorder="1" applyAlignment="1">
      <alignment horizontal="center" vertical="center" shrinkToFit="1"/>
    </xf>
    <xf numFmtId="38" fontId="10" fillId="6" borderId="38" xfId="3" applyFont="1" applyFill="1" applyBorder="1" applyAlignment="1">
      <alignment horizontal="right" vertical="center" shrinkToFit="1"/>
    </xf>
    <xf numFmtId="0" fontId="10" fillId="0" borderId="28" xfId="2" applyFont="1" applyBorder="1" applyAlignment="1">
      <alignment horizontal="center" vertical="center" shrinkToFit="1"/>
    </xf>
    <xf numFmtId="0" fontId="10" fillId="0" borderId="29" xfId="2" applyFont="1" applyBorder="1" applyAlignment="1">
      <alignment horizontal="center" vertical="center" shrinkToFit="1"/>
    </xf>
    <xf numFmtId="0" fontId="10" fillId="0" borderId="30" xfId="2" applyFont="1" applyBorder="1" applyAlignment="1">
      <alignment horizontal="center" vertical="center" shrinkToFit="1"/>
    </xf>
    <xf numFmtId="38" fontId="10" fillId="6" borderId="29" xfId="3" applyFont="1" applyFill="1" applyBorder="1" applyAlignment="1">
      <alignment horizontal="right" vertical="center" shrinkToFit="1"/>
    </xf>
    <xf numFmtId="181" fontId="10" fillId="0" borderId="39" xfId="2" applyNumberFormat="1" applyFont="1" applyBorder="1" applyAlignment="1">
      <alignment horizontal="left" vertical="center"/>
    </xf>
    <xf numFmtId="0" fontId="10" fillId="0" borderId="32" xfId="2" applyFont="1" applyBorder="1" applyAlignment="1">
      <alignment horizontal="center" vertical="center" shrinkToFit="1"/>
    </xf>
    <xf numFmtId="0" fontId="10" fillId="0" borderId="44" xfId="2" applyFont="1" applyBorder="1" applyAlignment="1">
      <alignment horizontal="center" vertical="center" shrinkToFit="1"/>
    </xf>
    <xf numFmtId="0" fontId="10" fillId="0" borderId="33" xfId="2" applyFont="1" applyBorder="1" applyAlignment="1">
      <alignment horizontal="center" vertical="center" shrinkToFit="1"/>
    </xf>
    <xf numFmtId="181" fontId="10" fillId="0" borderId="44" xfId="2" applyNumberFormat="1" applyFont="1" applyBorder="1" applyAlignment="1">
      <alignment horizontal="left" vertical="center"/>
    </xf>
    <xf numFmtId="38" fontId="10" fillId="6" borderId="43" xfId="3" applyFont="1" applyFill="1" applyBorder="1" applyAlignment="1">
      <alignment horizontal="right" vertical="center" shrinkToFit="1"/>
    </xf>
    <xf numFmtId="0" fontId="10" fillId="0" borderId="26" xfId="2" applyFont="1" applyBorder="1" applyAlignment="1">
      <alignment horizontal="center" vertical="center" shrinkToFit="1"/>
    </xf>
    <xf numFmtId="0" fontId="10" fillId="0" borderId="39" xfId="2" applyFont="1" applyBorder="1" applyAlignment="1">
      <alignment horizontal="center" vertical="center" shrinkToFit="1"/>
    </xf>
    <xf numFmtId="0" fontId="10" fillId="0" borderId="27" xfId="2" applyFont="1" applyBorder="1" applyAlignment="1">
      <alignment horizontal="center" vertical="center" shrinkToFit="1"/>
    </xf>
    <xf numFmtId="182" fontId="10" fillId="0" borderId="24" xfId="2" applyNumberFormat="1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10" fillId="0" borderId="31" xfId="2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34" xfId="2" applyFont="1" applyBorder="1" applyAlignment="1">
      <alignment horizontal="center" vertical="center"/>
    </xf>
    <xf numFmtId="181" fontId="10" fillId="0" borderId="24" xfId="2" applyNumberFormat="1" applyFont="1" applyBorder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4" fillId="0" borderId="12" xfId="2" applyFont="1" applyBorder="1" applyAlignment="1">
      <alignment horizontal="left" vertical="center"/>
    </xf>
    <xf numFmtId="0" fontId="4" fillId="0" borderId="16" xfId="2" applyFont="1" applyBorder="1" applyAlignment="1">
      <alignment horizontal="left" vertical="center"/>
    </xf>
    <xf numFmtId="180" fontId="10" fillId="0" borderId="12" xfId="2" applyNumberFormat="1" applyFont="1" applyBorder="1" applyAlignment="1">
      <alignment horizontal="right" vertical="center"/>
    </xf>
    <xf numFmtId="0" fontId="10" fillId="0" borderId="12" xfId="2" applyFont="1" applyBorder="1" applyAlignment="1">
      <alignment horizontal="right" vertical="center"/>
    </xf>
    <xf numFmtId="38" fontId="10" fillId="6" borderId="26" xfId="3" applyFont="1" applyFill="1" applyBorder="1" applyAlignment="1">
      <alignment horizontal="right" vertical="center" shrinkToFit="1"/>
    </xf>
    <xf numFmtId="38" fontId="10" fillId="6" borderId="27" xfId="3" applyFont="1" applyFill="1" applyBorder="1" applyAlignment="1">
      <alignment horizontal="right" vertical="center" shrinkToFit="1"/>
    </xf>
    <xf numFmtId="38" fontId="10" fillId="6" borderId="32" xfId="3" applyFont="1" applyFill="1" applyBorder="1" applyAlignment="1">
      <alignment horizontal="right" vertical="center" shrinkToFit="1"/>
    </xf>
    <xf numFmtId="38" fontId="10" fillId="6" borderId="33" xfId="3" applyFont="1" applyFill="1" applyBorder="1" applyAlignment="1">
      <alignment horizontal="right" vertical="center" shrinkToFit="1"/>
    </xf>
    <xf numFmtId="0" fontId="10" fillId="7" borderId="3" xfId="2" applyFont="1" applyFill="1" applyBorder="1" applyAlignment="1">
      <alignment horizontal="center" vertical="center"/>
    </xf>
    <xf numFmtId="0" fontId="10" fillId="7" borderId="7" xfId="2" applyFont="1" applyFill="1" applyBorder="1" applyAlignment="1">
      <alignment horizontal="center" vertical="center"/>
    </xf>
    <xf numFmtId="0" fontId="10" fillId="7" borderId="8" xfId="2" applyFont="1" applyFill="1" applyBorder="1" applyAlignment="1">
      <alignment horizontal="center" vertical="center"/>
    </xf>
    <xf numFmtId="38" fontId="10" fillId="6" borderId="28" xfId="3" applyFont="1" applyFill="1" applyBorder="1" applyAlignment="1">
      <alignment horizontal="right" vertical="center" shrinkToFit="1"/>
    </xf>
    <xf numFmtId="38" fontId="10" fillId="6" borderId="30" xfId="3" applyFont="1" applyFill="1" applyBorder="1" applyAlignment="1">
      <alignment horizontal="right" vertical="center" shrinkToFit="1"/>
    </xf>
    <xf numFmtId="0" fontId="10" fillId="0" borderId="3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38" fontId="10" fillId="6" borderId="1" xfId="3" applyFont="1" applyFill="1" applyBorder="1" applyAlignment="1">
      <alignment vertical="center" shrinkToFit="1"/>
    </xf>
    <xf numFmtId="0" fontId="10" fillId="0" borderId="28" xfId="2" applyFont="1" applyBorder="1" applyAlignment="1">
      <alignment horizontal="left" vertical="center" wrapText="1"/>
    </xf>
    <xf numFmtId="0" fontId="10" fillId="0" borderId="29" xfId="2" applyFont="1" applyBorder="1" applyAlignment="1">
      <alignment horizontal="left" vertical="center" wrapText="1"/>
    </xf>
    <xf numFmtId="0" fontId="10" fillId="0" borderId="30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left" vertical="center" wrapText="1"/>
    </xf>
    <xf numFmtId="0" fontId="10" fillId="0" borderId="10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10" fillId="0" borderId="0" xfId="2" applyFont="1" applyBorder="1" applyAlignment="1">
      <alignment horizontal="center" vertical="center"/>
    </xf>
    <xf numFmtId="0" fontId="10" fillId="5" borderId="15" xfId="2" applyFont="1" applyFill="1" applyBorder="1" applyAlignment="1">
      <alignment horizontal="left" vertical="center"/>
    </xf>
    <xf numFmtId="0" fontId="10" fillId="5" borderId="12" xfId="2" applyFont="1" applyFill="1" applyBorder="1" applyAlignment="1">
      <alignment horizontal="left" vertical="center"/>
    </xf>
    <xf numFmtId="0" fontId="10" fillId="5" borderId="16" xfId="2" applyFont="1" applyFill="1" applyBorder="1" applyAlignment="1">
      <alignment horizontal="left" vertical="center"/>
    </xf>
    <xf numFmtId="0" fontId="10" fillId="0" borderId="10" xfId="2" applyFont="1" applyBorder="1" applyAlignment="1">
      <alignment horizontal="center" vertical="center"/>
    </xf>
    <xf numFmtId="0" fontId="10" fillId="5" borderId="23" xfId="2" applyFont="1" applyFill="1" applyBorder="1" applyAlignment="1">
      <alignment horizontal="left" vertical="center"/>
    </xf>
    <xf numFmtId="0" fontId="10" fillId="5" borderId="24" xfId="2" applyFont="1" applyFill="1" applyBorder="1" applyAlignment="1">
      <alignment horizontal="left" vertical="center"/>
    </xf>
    <xf numFmtId="0" fontId="10" fillId="5" borderId="25" xfId="2" applyFont="1" applyFill="1" applyBorder="1" applyAlignment="1">
      <alignment horizontal="left" vertical="center"/>
    </xf>
    <xf numFmtId="38" fontId="10" fillId="6" borderId="23" xfId="3" applyFont="1" applyFill="1" applyBorder="1" applyAlignment="1">
      <alignment horizontal="right" vertical="center" shrinkToFit="1"/>
    </xf>
    <xf numFmtId="38" fontId="10" fillId="6" borderId="25" xfId="3" applyFont="1" applyFill="1" applyBorder="1" applyAlignment="1">
      <alignment horizontal="right" vertical="center" shrinkToFit="1"/>
    </xf>
    <xf numFmtId="0" fontId="4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10" xfId="2" applyFont="1" applyBorder="1" applyAlignment="1">
      <alignment horizontal="center" vertical="center" shrinkToFit="1"/>
    </xf>
    <xf numFmtId="0" fontId="11" fillId="0" borderId="10" xfId="2" applyFont="1" applyBorder="1" applyAlignment="1">
      <alignment horizontal="left" vertical="center"/>
    </xf>
    <xf numFmtId="0" fontId="10" fillId="0" borderId="15" xfId="2" applyFont="1" applyBorder="1" applyAlignment="1">
      <alignment vertical="center"/>
    </xf>
    <xf numFmtId="0" fontId="10" fillId="0" borderId="12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0" fontId="10" fillId="0" borderId="10" xfId="2" applyFont="1" applyBorder="1" applyAlignment="1">
      <alignment vertical="center"/>
    </xf>
    <xf numFmtId="0" fontId="10" fillId="0" borderId="1" xfId="2" applyFont="1" applyBorder="1" applyAlignment="1">
      <alignment horizontal="distributed" vertical="center" indent="10"/>
    </xf>
    <xf numFmtId="38" fontId="19" fillId="0" borderId="69" xfId="3" applyFont="1" applyFill="1" applyBorder="1" applyAlignment="1">
      <alignment horizontal="right" vertical="center"/>
    </xf>
    <xf numFmtId="38" fontId="19" fillId="0" borderId="70" xfId="3" applyFont="1" applyFill="1" applyBorder="1" applyAlignment="1">
      <alignment horizontal="right" vertical="center"/>
    </xf>
    <xf numFmtId="38" fontId="19" fillId="0" borderId="81" xfId="3" applyFont="1" applyFill="1" applyBorder="1" applyAlignment="1">
      <alignment horizontal="right" vertical="center"/>
    </xf>
    <xf numFmtId="38" fontId="19" fillId="0" borderId="21" xfId="3" applyFont="1" applyFill="1" applyBorder="1" applyAlignment="1">
      <alignment horizontal="right" vertical="center"/>
    </xf>
    <xf numFmtId="0" fontId="20" fillId="0" borderId="58" xfId="2" applyFont="1" applyBorder="1" applyAlignment="1">
      <alignment horizontal="center" vertical="center"/>
    </xf>
    <xf numFmtId="0" fontId="20" fillId="0" borderId="65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vertical="center"/>
      <protection locked="0"/>
    </xf>
    <xf numFmtId="0" fontId="18" fillId="0" borderId="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177" fontId="18" fillId="0" borderId="5" xfId="0" applyNumberFormat="1" applyFont="1" applyBorder="1" applyAlignment="1">
      <alignment horizontal="center" vertical="center"/>
    </xf>
    <xf numFmtId="177" fontId="18" fillId="0" borderId="13" xfId="0" applyNumberFormat="1" applyFont="1" applyBorder="1" applyAlignment="1">
      <alignment horizontal="center" vertical="center"/>
    </xf>
    <xf numFmtId="177" fontId="18" fillId="0" borderId="6" xfId="0" applyNumberFormat="1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 shrinkToFit="1"/>
    </xf>
    <xf numFmtId="0" fontId="20" fillId="0" borderId="69" xfId="2" applyFont="1" applyFill="1" applyBorder="1" applyAlignment="1">
      <alignment horizontal="center" vertical="center"/>
    </xf>
    <xf numFmtId="0" fontId="20" fillId="0" borderId="70" xfId="2" applyFont="1" applyFill="1" applyBorder="1" applyAlignment="1">
      <alignment horizontal="center" vertical="center"/>
    </xf>
    <xf numFmtId="0" fontId="20" fillId="0" borderId="73" xfId="2" applyFont="1" applyFill="1" applyBorder="1" applyAlignment="1">
      <alignment horizontal="center" vertical="center"/>
    </xf>
    <xf numFmtId="0" fontId="20" fillId="0" borderId="81" xfId="2" applyFont="1" applyFill="1" applyBorder="1" applyAlignment="1">
      <alignment horizontal="center" vertical="center"/>
    </xf>
    <xf numFmtId="0" fontId="20" fillId="0" borderId="21" xfId="2" applyFont="1" applyFill="1" applyBorder="1" applyAlignment="1">
      <alignment horizontal="center" vertical="center"/>
    </xf>
    <xf numFmtId="0" fontId="20" fillId="0" borderId="84" xfId="2" applyFont="1" applyFill="1" applyBorder="1" applyAlignment="1">
      <alignment horizontal="center" vertical="center"/>
    </xf>
    <xf numFmtId="0" fontId="19" fillId="2" borderId="5" xfId="0" applyFont="1" applyFill="1" applyBorder="1" applyAlignment="1" applyProtection="1">
      <alignment horizontal="left" vertical="center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 locked="0"/>
    </xf>
    <xf numFmtId="0" fontId="19" fillId="2" borderId="6" xfId="0" applyFont="1" applyFill="1" applyBorder="1" applyAlignment="1" applyProtection="1">
      <alignment horizontal="left" vertical="center" wrapText="1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0" fillId="0" borderId="122" xfId="2" applyFont="1" applyFill="1" applyBorder="1" applyAlignment="1">
      <alignment horizontal="center" vertical="center"/>
    </xf>
    <xf numFmtId="38" fontId="4" fillId="0" borderId="64" xfId="3" applyFont="1" applyBorder="1" applyAlignment="1">
      <alignment horizontal="right" vertical="center"/>
    </xf>
    <xf numFmtId="38" fontId="4" fillId="0" borderId="65" xfId="3" applyFont="1" applyBorder="1" applyAlignment="1">
      <alignment horizontal="right" vertical="center"/>
    </xf>
    <xf numFmtId="0" fontId="4" fillId="0" borderId="63" xfId="1" applyFont="1" applyBorder="1" applyAlignment="1">
      <alignment horizontal="center" vertical="center" wrapText="1"/>
    </xf>
    <xf numFmtId="0" fontId="4" fillId="0" borderId="64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10" borderId="55" xfId="1" applyFont="1" applyFill="1" applyBorder="1" applyAlignment="1">
      <alignment horizontal="center" vertical="center"/>
    </xf>
    <xf numFmtId="0" fontId="4" fillId="10" borderId="56" xfId="1" applyFont="1" applyFill="1" applyBorder="1" applyAlignment="1">
      <alignment horizontal="center" vertical="center"/>
    </xf>
    <xf numFmtId="0" fontId="4" fillId="10" borderId="59" xfId="1" applyFont="1" applyFill="1" applyBorder="1" applyAlignment="1">
      <alignment horizontal="center" vertical="center"/>
    </xf>
    <xf numFmtId="0" fontId="4" fillId="10" borderId="60" xfId="1" applyFont="1" applyFill="1" applyBorder="1" applyAlignment="1">
      <alignment horizontal="center" vertical="center"/>
    </xf>
    <xf numFmtId="0" fontId="4" fillId="10" borderId="57" xfId="1" applyFont="1" applyFill="1" applyBorder="1" applyAlignment="1">
      <alignment horizontal="center" vertical="center" wrapText="1"/>
    </xf>
    <xf numFmtId="0" fontId="4" fillId="10" borderId="58" xfId="1" applyFont="1" applyFill="1" applyBorder="1" applyAlignment="1">
      <alignment horizontal="center" vertical="center" wrapText="1"/>
    </xf>
    <xf numFmtId="0" fontId="14" fillId="10" borderId="61" xfId="1" applyFont="1" applyFill="1" applyBorder="1" applyAlignment="1">
      <alignment horizontal="center" vertical="center"/>
    </xf>
    <xf numFmtId="0" fontId="14" fillId="10" borderId="61" xfId="1" applyFont="1" applyFill="1" applyBorder="1" applyAlignment="1">
      <alignment horizontal="center" vertical="center" wrapText="1"/>
    </xf>
    <xf numFmtId="0" fontId="14" fillId="10" borderId="62" xfId="1" applyFont="1" applyFill="1" applyBorder="1" applyAlignment="1">
      <alignment horizontal="center" vertical="center"/>
    </xf>
    <xf numFmtId="0" fontId="3" fillId="4" borderId="78" xfId="1" applyFill="1" applyBorder="1" applyAlignment="1">
      <alignment horizontal="center" vertical="center" wrapText="1"/>
    </xf>
    <xf numFmtId="0" fontId="3" fillId="4" borderId="0" xfId="1" applyFill="1" applyBorder="1" applyAlignment="1">
      <alignment horizontal="center" vertical="center" wrapText="1"/>
    </xf>
    <xf numFmtId="0" fontId="3" fillId="4" borderId="81" xfId="1" applyFill="1" applyBorder="1" applyAlignment="1">
      <alignment horizontal="center" vertical="center" wrapText="1"/>
    </xf>
    <xf numFmtId="0" fontId="3" fillId="4" borderId="21" xfId="1" applyFill="1" applyBorder="1" applyAlignment="1">
      <alignment horizontal="center" vertical="center" wrapText="1"/>
    </xf>
    <xf numFmtId="177" fontId="3" fillId="0" borderId="17" xfId="1" applyNumberFormat="1" applyBorder="1" applyAlignment="1">
      <alignment horizontal="right" vertical="center"/>
    </xf>
    <xf numFmtId="177" fontId="3" fillId="0" borderId="0" xfId="1" applyNumberFormat="1" applyBorder="1" applyAlignment="1">
      <alignment horizontal="right" vertical="center"/>
    </xf>
    <xf numFmtId="177" fontId="3" fillId="0" borderId="18" xfId="1" applyNumberFormat="1" applyBorder="1" applyAlignment="1">
      <alignment horizontal="right" vertical="center"/>
    </xf>
    <xf numFmtId="177" fontId="3" fillId="0" borderId="82" xfId="1" applyNumberFormat="1" applyBorder="1" applyAlignment="1">
      <alignment horizontal="right" vertical="center"/>
    </xf>
    <xf numFmtId="177" fontId="3" fillId="0" borderId="21" xfId="1" applyNumberFormat="1" applyBorder="1" applyAlignment="1">
      <alignment horizontal="right" vertical="center"/>
    </xf>
    <xf numFmtId="177" fontId="3" fillId="0" borderId="83" xfId="1" applyNumberFormat="1" applyBorder="1" applyAlignment="1">
      <alignment horizontal="right" vertical="center"/>
    </xf>
    <xf numFmtId="177" fontId="3" fillId="0" borderId="86" xfId="1" applyNumberFormat="1" applyBorder="1" applyAlignment="1">
      <alignment horizontal="right" vertical="center"/>
    </xf>
    <xf numFmtId="177" fontId="3" fillId="0" borderId="20" xfId="1" applyNumberFormat="1" applyBorder="1" applyAlignment="1">
      <alignment horizontal="right" vertical="center"/>
    </xf>
    <xf numFmtId="177" fontId="3" fillId="0" borderId="85" xfId="1" applyNumberFormat="1" applyBorder="1" applyAlignment="1">
      <alignment horizontal="right" vertical="center"/>
    </xf>
    <xf numFmtId="0" fontId="3" fillId="4" borderId="78" xfId="1" applyFill="1" applyBorder="1" applyAlignment="1">
      <alignment horizontal="center" vertical="center"/>
    </xf>
    <xf numFmtId="0" fontId="3" fillId="4" borderId="0" xfId="1" applyFill="1" applyBorder="1" applyAlignment="1">
      <alignment horizontal="center" vertical="center"/>
    </xf>
    <xf numFmtId="0" fontId="3" fillId="4" borderId="81" xfId="1" applyFill="1" applyBorder="1" applyAlignment="1">
      <alignment horizontal="center" vertical="center"/>
    </xf>
    <xf numFmtId="0" fontId="3" fillId="4" borderId="21" xfId="1" applyFill="1" applyBorder="1" applyAlignment="1">
      <alignment horizontal="center" vertical="center"/>
    </xf>
    <xf numFmtId="0" fontId="3" fillId="0" borderId="79" xfId="1" applyBorder="1" applyAlignment="1">
      <alignment horizontal="center" vertical="center"/>
    </xf>
    <xf numFmtId="0" fontId="3" fillId="0" borderId="20" xfId="1" applyBorder="1" applyAlignment="1">
      <alignment horizontal="center" vertical="center"/>
    </xf>
    <xf numFmtId="177" fontId="3" fillId="0" borderId="75" xfId="1" applyNumberFormat="1" applyBorder="1" applyAlignment="1">
      <alignment horizontal="right" vertical="center"/>
    </xf>
    <xf numFmtId="177" fontId="3" fillId="0" borderId="19" xfId="1" applyNumberFormat="1" applyBorder="1" applyAlignment="1">
      <alignment horizontal="right" vertical="center"/>
    </xf>
    <xf numFmtId="177" fontId="3" fillId="0" borderId="76" xfId="1" applyNumberFormat="1" applyBorder="1" applyAlignment="1">
      <alignment horizontal="right" vertical="center"/>
    </xf>
    <xf numFmtId="0" fontId="3" fillId="4" borderId="69" xfId="1" applyFill="1" applyBorder="1" applyAlignment="1">
      <alignment horizontal="center" vertical="center" wrapText="1"/>
    </xf>
    <xf numFmtId="0" fontId="3" fillId="4" borderId="70" xfId="1" applyFill="1" applyBorder="1" applyAlignment="1">
      <alignment horizontal="center" vertical="center" wrapText="1"/>
    </xf>
    <xf numFmtId="0" fontId="3" fillId="4" borderId="72" xfId="1" applyFill="1" applyBorder="1" applyAlignment="1">
      <alignment horizontal="center" vertical="center" wrapText="1"/>
    </xf>
    <xf numFmtId="0" fontId="3" fillId="4" borderId="18" xfId="1" applyFill="1" applyBorder="1" applyAlignment="1">
      <alignment horizontal="center" vertical="center" wrapText="1"/>
    </xf>
    <xf numFmtId="0" fontId="3" fillId="4" borderId="79" xfId="1" applyFill="1" applyBorder="1" applyAlignment="1">
      <alignment horizontal="center" vertical="center" wrapText="1"/>
    </xf>
    <xf numFmtId="0" fontId="3" fillId="4" borderId="20" xfId="1" applyFill="1" applyBorder="1" applyAlignment="1">
      <alignment horizontal="center" vertical="center" wrapText="1"/>
    </xf>
    <xf numFmtId="0" fontId="3" fillId="4" borderId="85" xfId="1" applyFill="1" applyBorder="1" applyAlignment="1">
      <alignment horizontal="center" vertical="center" wrapText="1"/>
    </xf>
    <xf numFmtId="177" fontId="3" fillId="0" borderId="71" xfId="1" applyNumberFormat="1" applyBorder="1" applyAlignment="1">
      <alignment horizontal="right" vertical="center"/>
    </xf>
    <xf numFmtId="177" fontId="3" fillId="0" borderId="70" xfId="1" applyNumberFormat="1" applyBorder="1" applyAlignment="1">
      <alignment horizontal="right" vertical="center"/>
    </xf>
    <xf numFmtId="177" fontId="3" fillId="0" borderId="72" xfId="1" applyNumberFormat="1" applyBorder="1" applyAlignment="1">
      <alignment horizontal="right" vertical="center"/>
    </xf>
    <xf numFmtId="0" fontId="3" fillId="0" borderId="78" xfId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177" fontId="3" fillId="0" borderId="0" xfId="1" applyNumberFormat="1" applyAlignment="1">
      <alignment horizontal="right" vertical="center"/>
    </xf>
    <xf numFmtId="0" fontId="3" fillId="0" borderId="74" xfId="1" applyBorder="1" applyAlignment="1">
      <alignment horizontal="center" vertical="center"/>
    </xf>
    <xf numFmtId="0" fontId="3" fillId="0" borderId="19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4" borderId="66" xfId="1" applyFill="1" applyBorder="1" applyAlignment="1">
      <alignment horizontal="center" vertical="center"/>
    </xf>
    <xf numFmtId="0" fontId="3" fillId="4" borderId="67" xfId="1" applyFill="1" applyBorder="1" applyAlignment="1">
      <alignment horizontal="center" vertical="center"/>
    </xf>
    <xf numFmtId="0" fontId="3" fillId="0" borderId="67" xfId="1" applyBorder="1" applyAlignment="1">
      <alignment horizontal="center" vertical="center" shrinkToFit="1"/>
    </xf>
    <xf numFmtId="0" fontId="3" fillId="0" borderId="68" xfId="1" applyBorder="1" applyAlignment="1">
      <alignment horizontal="center" vertical="center" shrinkToFit="1"/>
    </xf>
    <xf numFmtId="0" fontId="3" fillId="0" borderId="67" xfId="1" applyBorder="1" applyAlignment="1">
      <alignment horizontal="center" vertical="center"/>
    </xf>
    <xf numFmtId="0" fontId="3" fillId="0" borderId="68" xfId="1" applyBorder="1" applyAlignment="1">
      <alignment horizontal="center" vertical="center"/>
    </xf>
    <xf numFmtId="0" fontId="3" fillId="0" borderId="0" xfId="1" applyAlignment="1">
      <alignment horizontal="distributed" vertical="center"/>
    </xf>
    <xf numFmtId="0" fontId="3" fillId="4" borderId="69" xfId="1" applyFont="1" applyFill="1" applyBorder="1" applyAlignment="1">
      <alignment horizontal="center" vertical="center"/>
    </xf>
    <xf numFmtId="0" fontId="3" fillId="4" borderId="70" xfId="1" applyFont="1" applyFill="1" applyBorder="1" applyAlignment="1">
      <alignment horizontal="center" vertical="center"/>
    </xf>
    <xf numFmtId="0" fontId="3" fillId="4" borderId="71" xfId="1" applyFont="1" applyFill="1" applyBorder="1" applyAlignment="1">
      <alignment horizontal="center" vertical="center"/>
    </xf>
    <xf numFmtId="0" fontId="3" fillId="4" borderId="72" xfId="1" applyFont="1" applyFill="1" applyBorder="1" applyAlignment="1">
      <alignment horizontal="center" vertical="center"/>
    </xf>
    <xf numFmtId="0" fontId="3" fillId="4" borderId="73" xfId="1" applyFont="1" applyFill="1" applyBorder="1" applyAlignment="1">
      <alignment horizontal="center" vertical="center"/>
    </xf>
    <xf numFmtId="0" fontId="15" fillId="10" borderId="63" xfId="1" applyFont="1" applyFill="1" applyBorder="1" applyAlignment="1">
      <alignment horizontal="center" vertical="center" wrapText="1"/>
    </xf>
    <xf numFmtId="0" fontId="15" fillId="10" borderId="64" xfId="1" applyFont="1" applyFill="1" applyBorder="1" applyAlignment="1">
      <alignment horizontal="center" vertical="center" wrapText="1"/>
    </xf>
    <xf numFmtId="184" fontId="15" fillId="0" borderId="64" xfId="3" applyNumberFormat="1" applyFont="1" applyBorder="1" applyAlignment="1">
      <alignment horizontal="right" vertical="center" shrinkToFit="1"/>
    </xf>
    <xf numFmtId="38" fontId="15" fillId="0" borderId="64" xfId="3" applyFont="1" applyBorder="1" applyAlignment="1">
      <alignment horizontal="left" vertical="center" shrinkToFit="1"/>
    </xf>
    <xf numFmtId="38" fontId="15" fillId="0" borderId="65" xfId="3" applyFont="1" applyBorder="1" applyAlignment="1">
      <alignment horizontal="left" vertical="center" shrinkToFit="1"/>
    </xf>
    <xf numFmtId="0" fontId="15" fillId="0" borderId="101" xfId="1" applyFont="1" applyBorder="1" applyAlignment="1" applyProtection="1">
      <alignment horizontal="center" vertical="center" wrapText="1"/>
      <protection locked="0"/>
    </xf>
    <xf numFmtId="0" fontId="15" fillId="0" borderId="102" xfId="1" applyFont="1" applyBorder="1" applyAlignment="1" applyProtection="1">
      <alignment horizontal="center" vertical="center" wrapText="1"/>
      <protection locked="0"/>
    </xf>
    <xf numFmtId="184" fontId="15" fillId="0" borderId="102" xfId="3" applyNumberFormat="1" applyFont="1" applyBorder="1" applyAlignment="1" applyProtection="1">
      <alignment horizontal="right" vertical="center" shrinkToFit="1"/>
      <protection locked="0"/>
    </xf>
    <xf numFmtId="184" fontId="15" fillId="0" borderId="103" xfId="3" applyNumberFormat="1" applyFont="1" applyBorder="1" applyAlignment="1" applyProtection="1">
      <alignment horizontal="right" vertical="center" shrinkToFit="1"/>
      <protection locked="0"/>
    </xf>
    <xf numFmtId="184" fontId="15" fillId="0" borderId="104" xfId="3" applyNumberFormat="1" applyFont="1" applyBorder="1" applyAlignment="1" applyProtection="1">
      <alignment horizontal="right" vertical="center" shrinkToFit="1"/>
      <protection locked="0"/>
    </xf>
    <xf numFmtId="184" fontId="15" fillId="0" borderId="105" xfId="3" applyNumberFormat="1" applyFont="1" applyBorder="1" applyAlignment="1" applyProtection="1">
      <alignment horizontal="right" vertical="center" shrinkToFit="1"/>
      <protection locked="0"/>
    </xf>
    <xf numFmtId="38" fontId="15" fillId="0" borderId="102" xfId="3" applyFont="1" applyBorder="1" applyAlignment="1" applyProtection="1">
      <alignment horizontal="left" vertical="center" shrinkToFit="1"/>
      <protection locked="0"/>
    </xf>
    <xf numFmtId="38" fontId="15" fillId="0" borderId="106" xfId="3" applyFont="1" applyBorder="1" applyAlignment="1" applyProtection="1">
      <alignment horizontal="left" vertical="center" shrinkToFit="1"/>
      <protection locked="0"/>
    </xf>
    <xf numFmtId="0" fontId="15" fillId="0" borderId="93" xfId="1" applyFont="1" applyBorder="1" applyAlignment="1" applyProtection="1">
      <alignment horizontal="center" vertical="center"/>
      <protection locked="0"/>
    </xf>
    <xf numFmtId="0" fontId="15" fillId="0" borderId="94" xfId="1" applyFont="1" applyBorder="1" applyAlignment="1" applyProtection="1">
      <alignment horizontal="center" vertical="center"/>
      <protection locked="0"/>
    </xf>
    <xf numFmtId="184" fontId="15" fillId="0" borderId="94" xfId="3" applyNumberFormat="1" applyFont="1" applyBorder="1" applyAlignment="1" applyProtection="1">
      <alignment horizontal="right" vertical="center" shrinkToFit="1"/>
      <protection locked="0"/>
    </xf>
    <xf numFmtId="184" fontId="15" fillId="0" borderId="95" xfId="3" applyNumberFormat="1" applyFont="1" applyBorder="1" applyAlignment="1" applyProtection="1">
      <alignment horizontal="right" vertical="center" shrinkToFit="1"/>
      <protection locked="0"/>
    </xf>
    <xf numFmtId="184" fontId="15" fillId="0" borderId="96" xfId="3" applyNumberFormat="1" applyFont="1" applyBorder="1" applyAlignment="1" applyProtection="1">
      <alignment horizontal="right" vertical="center" shrinkToFit="1"/>
      <protection locked="0"/>
    </xf>
    <xf numFmtId="184" fontId="15" fillId="0" borderId="97" xfId="3" applyNumberFormat="1" applyFont="1" applyBorder="1" applyAlignment="1" applyProtection="1">
      <alignment horizontal="right" vertical="center" shrinkToFit="1"/>
      <protection locked="0"/>
    </xf>
    <xf numFmtId="38" fontId="15" fillId="0" borderId="94" xfId="3" applyFont="1" applyBorder="1" applyAlignment="1" applyProtection="1">
      <alignment horizontal="left" vertical="center" shrinkToFit="1"/>
      <protection locked="0"/>
    </xf>
    <xf numFmtId="38" fontId="15" fillId="0" borderId="98" xfId="3" applyFont="1" applyBorder="1" applyAlignment="1" applyProtection="1">
      <alignment horizontal="left" vertical="center" shrinkToFit="1"/>
      <protection locked="0"/>
    </xf>
    <xf numFmtId="0" fontId="15" fillId="0" borderId="93" xfId="1" applyFont="1" applyBorder="1" applyAlignment="1" applyProtection="1">
      <alignment horizontal="center" vertical="center" wrapText="1"/>
      <protection locked="0"/>
    </xf>
    <xf numFmtId="0" fontId="15" fillId="0" borderId="94" xfId="1" applyFont="1" applyBorder="1" applyAlignment="1" applyProtection="1">
      <alignment horizontal="center" vertical="center" wrapText="1"/>
      <protection locked="0"/>
    </xf>
    <xf numFmtId="0" fontId="15" fillId="0" borderId="90" xfId="1" applyFont="1" applyBorder="1" applyAlignment="1" applyProtection="1">
      <alignment horizontal="center" vertical="center"/>
      <protection locked="0"/>
    </xf>
    <xf numFmtId="0" fontId="15" fillId="0" borderId="91" xfId="1" applyFont="1" applyBorder="1" applyAlignment="1" applyProtection="1">
      <alignment horizontal="center" vertical="center"/>
      <protection locked="0"/>
    </xf>
    <xf numFmtId="184" fontId="15" fillId="0" borderId="91" xfId="3" applyNumberFormat="1" applyFont="1" applyBorder="1" applyAlignment="1" applyProtection="1">
      <alignment horizontal="right" vertical="center" shrinkToFit="1"/>
      <protection locked="0"/>
    </xf>
    <xf numFmtId="38" fontId="15" fillId="0" borderId="91" xfId="3" applyFont="1" applyBorder="1" applyAlignment="1" applyProtection="1">
      <alignment horizontal="left" vertical="center" shrinkToFit="1"/>
      <protection locked="0"/>
    </xf>
    <xf numFmtId="38" fontId="15" fillId="0" borderId="92" xfId="3" applyFont="1" applyBorder="1" applyAlignment="1" applyProtection="1">
      <alignment horizontal="left" vertical="center" shrinkToFit="1"/>
      <protection locked="0"/>
    </xf>
    <xf numFmtId="0" fontId="15" fillId="10" borderId="55" xfId="1" applyFont="1" applyFill="1" applyBorder="1" applyAlignment="1">
      <alignment horizontal="center" vertical="center"/>
    </xf>
    <xf numFmtId="0" fontId="15" fillId="10" borderId="56" xfId="1" applyFont="1" applyFill="1" applyBorder="1" applyAlignment="1">
      <alignment horizontal="center" vertical="center"/>
    </xf>
    <xf numFmtId="0" fontId="15" fillId="10" borderId="88" xfId="1" applyFont="1" applyFill="1" applyBorder="1" applyAlignment="1">
      <alignment horizontal="center" vertical="center"/>
    </xf>
    <xf numFmtId="0" fontId="15" fillId="10" borderId="14" xfId="1" applyFont="1" applyFill="1" applyBorder="1" applyAlignment="1">
      <alignment horizontal="center" vertical="center"/>
    </xf>
    <xf numFmtId="0" fontId="15" fillId="10" borderId="56" xfId="1" applyFont="1" applyFill="1" applyBorder="1" applyAlignment="1">
      <alignment horizontal="center" vertical="center" wrapText="1"/>
    </xf>
    <xf numFmtId="0" fontId="15" fillId="10" borderId="87" xfId="1" applyFont="1" applyFill="1" applyBorder="1" applyAlignment="1">
      <alignment horizontal="center" vertical="center"/>
    </xf>
    <xf numFmtId="0" fontId="15" fillId="10" borderId="89" xfId="1" applyFont="1" applyFill="1" applyBorder="1" applyAlignment="1">
      <alignment horizontal="center" vertical="center"/>
    </xf>
    <xf numFmtId="38" fontId="15" fillId="0" borderId="107" xfId="3" applyFont="1" applyBorder="1" applyAlignment="1">
      <alignment horizontal="left" vertical="center" shrinkToFit="1"/>
    </xf>
    <xf numFmtId="38" fontId="15" fillId="0" borderId="108" xfId="3" applyFont="1" applyBorder="1" applyAlignment="1">
      <alignment horizontal="left" vertical="center" shrinkToFit="1"/>
    </xf>
    <xf numFmtId="38" fontId="15" fillId="0" borderId="109" xfId="3" applyFont="1" applyBorder="1" applyAlignment="1">
      <alignment horizontal="left" vertical="center" shrinkToFit="1"/>
    </xf>
    <xf numFmtId="0" fontId="15" fillId="0" borderId="99" xfId="1" applyFont="1" applyBorder="1" applyAlignment="1" applyProtection="1">
      <alignment horizontal="center" vertical="center" wrapText="1"/>
      <protection locked="0"/>
    </xf>
    <xf numFmtId="0" fontId="15" fillId="0" borderId="96" xfId="1" applyFont="1" applyBorder="1" applyAlignment="1" applyProtection="1">
      <alignment horizontal="center" vertical="center" wrapText="1"/>
      <protection locked="0"/>
    </xf>
    <xf numFmtId="0" fontId="15" fillId="0" borderId="97" xfId="1" applyFont="1" applyBorder="1" applyAlignment="1" applyProtection="1">
      <alignment horizontal="center" vertical="center" wrapText="1"/>
      <protection locked="0"/>
    </xf>
    <xf numFmtId="38" fontId="15" fillId="0" borderId="95" xfId="3" applyFont="1" applyBorder="1" applyAlignment="1" applyProtection="1">
      <alignment horizontal="left" vertical="center" shrinkToFit="1"/>
      <protection locked="0"/>
    </xf>
    <xf numFmtId="38" fontId="15" fillId="0" borderId="96" xfId="3" applyFont="1" applyBorder="1" applyAlignment="1" applyProtection="1">
      <alignment horizontal="left" vertical="center" shrinkToFit="1"/>
      <protection locked="0"/>
    </xf>
    <xf numFmtId="38" fontId="15" fillId="0" borderId="100" xfId="3" applyFont="1" applyBorder="1" applyAlignment="1" applyProtection="1">
      <alignment horizontal="left" vertical="center" shrinkToFit="1"/>
      <protection locked="0"/>
    </xf>
    <xf numFmtId="0" fontId="7" fillId="0" borderId="0" xfId="1" applyFont="1" applyAlignment="1">
      <alignment horizontal="center" vertical="center"/>
    </xf>
    <xf numFmtId="0" fontId="3" fillId="0" borderId="93" xfId="1" applyBorder="1" applyAlignment="1">
      <alignment horizontal="center" vertical="center"/>
    </xf>
    <xf numFmtId="0" fontId="3" fillId="0" borderId="94" xfId="1" applyBorder="1" applyAlignment="1">
      <alignment horizontal="center" vertical="center"/>
    </xf>
    <xf numFmtId="0" fontId="3" fillId="0" borderId="98" xfId="1" applyBorder="1" applyAlignment="1">
      <alignment horizontal="center" vertical="center"/>
    </xf>
    <xf numFmtId="0" fontId="3" fillId="0" borderId="119" xfId="1" applyBorder="1" applyAlignment="1">
      <alignment horizontal="center" vertical="center"/>
    </xf>
    <xf numFmtId="0" fontId="3" fillId="0" borderId="120" xfId="1" applyBorder="1" applyAlignment="1">
      <alignment horizontal="center" vertical="center"/>
    </xf>
    <xf numFmtId="0" fontId="3" fillId="0" borderId="121" xfId="1" applyBorder="1" applyAlignment="1">
      <alignment horizontal="center" vertical="center"/>
    </xf>
    <xf numFmtId="0" fontId="3" fillId="0" borderId="95" xfId="1" applyBorder="1" applyAlignment="1">
      <alignment horizontal="center" vertical="center"/>
    </xf>
    <xf numFmtId="0" fontId="3" fillId="0" borderId="96" xfId="1" applyBorder="1" applyAlignment="1">
      <alignment horizontal="center" vertical="center"/>
    </xf>
    <xf numFmtId="0" fontId="3" fillId="0" borderId="100" xfId="1" applyBorder="1" applyAlignment="1">
      <alignment horizontal="center" vertical="center"/>
    </xf>
    <xf numFmtId="0" fontId="3" fillId="10" borderId="110" xfId="1" applyFill="1" applyBorder="1" applyAlignment="1">
      <alignment horizontal="center" vertical="center"/>
    </xf>
    <xf numFmtId="0" fontId="3" fillId="10" borderId="111" xfId="1" applyFill="1" applyBorder="1" applyAlignment="1">
      <alignment horizontal="center" vertical="center"/>
    </xf>
    <xf numFmtId="0" fontId="3" fillId="10" borderId="112" xfId="1" applyFill="1" applyBorder="1" applyAlignment="1">
      <alignment horizontal="center" vertical="center"/>
    </xf>
    <xf numFmtId="0" fontId="3" fillId="0" borderId="113" xfId="1" applyBorder="1" applyAlignment="1">
      <alignment horizontal="center" vertical="center"/>
    </xf>
    <xf numFmtId="0" fontId="3" fillId="0" borderId="114" xfId="1" applyBorder="1" applyAlignment="1">
      <alignment horizontal="center" vertical="center"/>
    </xf>
    <xf numFmtId="0" fontId="3" fillId="0" borderId="115" xfId="1" applyBorder="1" applyAlignment="1">
      <alignment horizontal="center" vertical="center"/>
    </xf>
    <xf numFmtId="0" fontId="3" fillId="0" borderId="116" xfId="1" applyBorder="1" applyAlignment="1">
      <alignment horizontal="center" vertical="center"/>
    </xf>
    <xf numFmtId="0" fontId="3" fillId="0" borderId="117" xfId="1" applyBorder="1" applyAlignment="1">
      <alignment horizontal="center" vertical="center"/>
    </xf>
    <xf numFmtId="0" fontId="3" fillId="0" borderId="118" xfId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</cellXfs>
  <cellStyles count="4">
    <cellStyle name="桁区切り 2" xfId="3" xr:uid="{6772DDD8-E600-4038-8082-F7C28B37F7D2}"/>
    <cellStyle name="標準" xfId="0" builtinId="0"/>
    <cellStyle name="標準 2" xfId="1" xr:uid="{00000000-0005-0000-0000-000002000000}"/>
    <cellStyle name="標準_2･3①★交付申請書等（特定・一時）" xfId="2" xr:uid="{BD261B59-B470-4F34-B2D0-B84E23AA54B4}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346363</xdr:colOff>
      <xdr:row>6</xdr:row>
      <xdr:rowOff>523621</xdr:rowOff>
    </xdr:from>
    <xdr:ext cx="2060864" cy="76200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7645A60-4D6C-4C9C-8659-0CA641AC45E7}"/>
            </a:ext>
          </a:extLst>
        </xdr:cNvPr>
        <xdr:cNvSpPr txBox="1"/>
      </xdr:nvSpPr>
      <xdr:spPr>
        <a:xfrm>
          <a:off x="7377545" y="3485030"/>
          <a:ext cx="2060864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400"/>
            <a:t>　①又は②の該当して</a:t>
          </a:r>
          <a:endParaRPr kumimoji="1" lang="en-US" altLang="ja-JP" sz="1400"/>
        </a:p>
        <a:p>
          <a:r>
            <a:rPr kumimoji="1" lang="ja-JP" altLang="en-US" sz="1400"/>
            <a:t>　いるものに○を記載</a:t>
          </a:r>
          <a:endParaRPr kumimoji="1" lang="en-US" altLang="ja-JP" sz="1400"/>
        </a:p>
      </xdr:txBody>
    </xdr:sp>
    <xdr:clientData/>
  </xdr:oneCellAnchor>
  <xdr:twoCellAnchor>
    <xdr:from>
      <xdr:col>16</xdr:col>
      <xdr:colOff>89644</xdr:colOff>
      <xdr:row>10</xdr:row>
      <xdr:rowOff>22410</xdr:rowOff>
    </xdr:from>
    <xdr:to>
      <xdr:col>16</xdr:col>
      <xdr:colOff>329046</xdr:colOff>
      <xdr:row>14</xdr:row>
      <xdr:rowOff>1125681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54A10CDB-2364-4B20-9764-82BEF1548568}"/>
            </a:ext>
          </a:extLst>
        </xdr:cNvPr>
        <xdr:cNvSpPr/>
      </xdr:nvSpPr>
      <xdr:spPr>
        <a:xfrm rot="10800000">
          <a:off x="9586069" y="27111510"/>
          <a:ext cx="239402" cy="3484521"/>
        </a:xfrm>
        <a:prstGeom prst="rightBrace">
          <a:avLst>
            <a:gd name="adj1" fmla="val 8333"/>
            <a:gd name="adj2" fmla="val 6165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oneCellAnchor>
    <xdr:from>
      <xdr:col>12</xdr:col>
      <xdr:colOff>366941</xdr:colOff>
      <xdr:row>12</xdr:row>
      <xdr:rowOff>126372</xdr:rowOff>
    </xdr:from>
    <xdr:ext cx="2638425" cy="77417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28C741E-1DE8-41C0-9A99-0C44E7D12163}"/>
            </a:ext>
          </a:extLst>
        </xdr:cNvPr>
        <xdr:cNvSpPr txBox="1"/>
      </xdr:nvSpPr>
      <xdr:spPr>
        <a:xfrm>
          <a:off x="7398123" y="6586054"/>
          <a:ext cx="2638425" cy="7741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/>
            <a:t>　要件を満たしている：</a:t>
          </a:r>
          <a:r>
            <a:rPr kumimoji="1" lang="en-US" altLang="ja-JP" sz="1200"/>
            <a:t>◯</a:t>
          </a:r>
        </a:p>
        <a:p>
          <a:r>
            <a:rPr kumimoji="1" lang="ja-JP" altLang="en-US" sz="1200"/>
            <a:t>　要件を満たしていない：</a:t>
          </a:r>
          <a:r>
            <a:rPr kumimoji="1" lang="en-US" altLang="ja-JP" sz="1200"/>
            <a:t>✕</a:t>
          </a:r>
          <a:endParaRPr kumimoji="1" lang="ja-JP" altLang="en-US" sz="1200"/>
        </a:p>
      </xdr:txBody>
    </xdr:sp>
    <xdr:clientData/>
  </xdr:oneCellAnchor>
  <xdr:twoCellAnchor>
    <xdr:from>
      <xdr:col>16</xdr:col>
      <xdr:colOff>85161</xdr:colOff>
      <xdr:row>6</xdr:row>
      <xdr:rowOff>62753</xdr:rowOff>
    </xdr:from>
    <xdr:to>
      <xdr:col>16</xdr:col>
      <xdr:colOff>398928</xdr:colOff>
      <xdr:row>8</xdr:row>
      <xdr:rowOff>1183342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EF817A03-95BB-4653-8A92-DCAC1DC8F795}"/>
            </a:ext>
          </a:extLst>
        </xdr:cNvPr>
        <xdr:cNvSpPr/>
      </xdr:nvSpPr>
      <xdr:spPr>
        <a:xfrm rot="10800000">
          <a:off x="9581586" y="24665828"/>
          <a:ext cx="313767" cy="2120714"/>
        </a:xfrm>
        <a:prstGeom prst="rightBrace">
          <a:avLst>
            <a:gd name="adj1" fmla="val 8333"/>
            <a:gd name="adj2" fmla="val 6165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oneCellAnchor>
    <xdr:from>
      <xdr:col>29</xdr:col>
      <xdr:colOff>212474</xdr:colOff>
      <xdr:row>0</xdr:row>
      <xdr:rowOff>259773</xdr:rowOff>
    </xdr:from>
    <xdr:ext cx="9329845" cy="9057409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E77610C-4BC9-4316-BE6D-E752FBBD6DF1}"/>
            </a:ext>
          </a:extLst>
        </xdr:cNvPr>
        <xdr:cNvSpPr txBox="1"/>
      </xdr:nvSpPr>
      <xdr:spPr>
        <a:xfrm>
          <a:off x="13114519" y="259773"/>
          <a:ext cx="9329845" cy="905740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ja-JP" altLang="en-US" sz="2000" b="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色が付いているセル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に入力</a:t>
          </a:r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en-US" altLang="ja-JP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加算適用の無い施設も該当の有無の欄で「無」を選択し、</a:t>
          </a:r>
          <a:r>
            <a:rPr kumimoji="1" lang="ja-JP" altLang="en-US" sz="2000" b="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必ず提出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してください。</a:t>
          </a:r>
        </a:p>
        <a:p>
          <a:endParaRPr kumimoji="1" lang="en-US" altLang="ja-JP" sz="2000" b="0">
            <a:ln>
              <a:solidFill>
                <a:schemeClr val="tx1"/>
              </a:solidFill>
            </a:ln>
            <a:solidFill>
              <a:srgbClr val="FF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endParaRPr kumimoji="1" lang="en-US" altLang="ja-JP" sz="2000" b="0">
            <a:ln>
              <a:solidFill>
                <a:schemeClr val="tx1"/>
              </a:solidFill>
            </a:ln>
            <a:solidFill>
              <a:srgbClr val="FF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⇒一時預かり</a:t>
          </a:r>
          <a:r>
            <a:rPr kumimoji="1" lang="en-US" altLang="ja-JP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(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幼稚園型</a:t>
          </a:r>
          <a:r>
            <a:rPr kumimoji="1" lang="en-US" altLang="ja-JP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)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事業の年齢別配置基準</a:t>
          </a:r>
          <a:r>
            <a:rPr kumimoji="1" lang="ja-JP" altLang="en-US" sz="2000" b="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又は、２名のうち大きい数字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に対し、</a:t>
          </a:r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専任職員が　</a:t>
          </a:r>
          <a:r>
            <a:rPr kumimoji="1" lang="ja-JP" altLang="en-US" sz="2000" b="0" u="sng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保育士又は幼稚園教諭普通免許状保有者を有している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割合</a:t>
          </a:r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例：年齢別配置基準：３名　一時預かり専任職員３名（</a:t>
          </a:r>
          <a:r>
            <a:rPr kumimoji="1" lang="ja-JP" altLang="en-US" sz="2000" b="0" u="sng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有資格者：２名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その他：１名）</a:t>
          </a:r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上記の例の場合、</a:t>
          </a:r>
          <a:r>
            <a:rPr kumimoji="1" lang="ja-JP" altLang="en-US" sz="2000" b="1" u="sng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２分の１以上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（下記の要件欄で⑤を選択）</a:t>
          </a:r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左記以下の</a:t>
          </a:r>
          <a:r>
            <a:rPr kumimoji="1" lang="en-US" altLang="ja-JP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【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要件</a:t>
          </a:r>
          <a:r>
            <a:rPr kumimoji="1" lang="en-US" altLang="ja-JP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】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を満たしており、加算を適用する場合、</a:t>
          </a:r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en-US" altLang="ja-JP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"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該当の有無の欄</a:t>
          </a:r>
          <a:r>
            <a:rPr kumimoji="1" lang="en-US" altLang="ja-JP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"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において「有」を選択</a:t>
          </a:r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en-US" altLang="ja-JP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【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要件</a:t>
          </a:r>
          <a:r>
            <a:rPr kumimoji="1" lang="en-US" altLang="ja-JP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】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の④・⑤については</a:t>
          </a:r>
          <a:r>
            <a:rPr kumimoji="1" lang="ja-JP" altLang="en-US" sz="2000" b="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通年の実施が条件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であり、年度途中で職員が配置できない</a:t>
          </a:r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ことにより、要件を満たすことができない場合、</a:t>
          </a:r>
          <a:r>
            <a:rPr kumimoji="1" lang="ja-JP" altLang="en-US" sz="2000" b="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加算の適用は不可。</a:t>
          </a:r>
          <a:endParaRPr kumimoji="1" lang="en-US" altLang="ja-JP" sz="2000" b="0">
            <a:ln>
              <a:solidFill>
                <a:srgbClr val="FF0000"/>
              </a:solidFill>
            </a:ln>
            <a:solidFill>
              <a:srgbClr val="FF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代替の職員を配置することで要件を満たす場合は適用可。</a:t>
          </a:r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例：④で申請したが、年度途中に配置基準を満たす有資格者が配置できなくなり、</a:t>
          </a:r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　代替職員がその他（詳細は下部に記載）の職種の場合で⑤を満たす場合</a:t>
          </a:r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　⇒⑤の補助基準額を適用</a:t>
          </a:r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　</a:t>
          </a:r>
          <a:endParaRPr kumimoji="1" lang="en-US" altLang="ja-JP" sz="2000" b="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</a:t>
          </a:r>
          <a:r>
            <a:rPr kumimoji="1" lang="en-US" altLang="ja-JP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なお、計画の変更により、</a:t>
          </a:r>
          <a:r>
            <a:rPr kumimoji="1" lang="ja-JP" altLang="en-US" sz="2000" b="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補助金計画変更申承認申請が必要な場合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があります。</a:t>
          </a:r>
        </a:p>
      </xdr:txBody>
    </xdr:sp>
    <xdr:clientData/>
  </xdr:oneCellAnchor>
  <xdr:oneCellAnchor>
    <xdr:from>
      <xdr:col>29</xdr:col>
      <xdr:colOff>190499</xdr:colOff>
      <xdr:row>18</xdr:row>
      <xdr:rowOff>502225</xdr:rowOff>
    </xdr:from>
    <xdr:ext cx="9907238" cy="3619503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5A36D24-7750-4BB1-A30E-610FC93904C5}"/>
            </a:ext>
          </a:extLst>
        </xdr:cNvPr>
        <xdr:cNvSpPr txBox="1"/>
      </xdr:nvSpPr>
      <xdr:spPr>
        <a:xfrm>
          <a:off x="13092544" y="11100952"/>
          <a:ext cx="9907238" cy="361950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職種（その他）については以下になります。</a:t>
          </a:r>
          <a:endParaRPr kumimoji="1" lang="en-US" altLang="ja-JP" sz="200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endParaRPr kumimoji="1" lang="en-US" altLang="ja-JP" sz="200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ア 市町村長等が行う研修を修了した者</a:t>
          </a:r>
        </a:p>
        <a:p>
          <a:r>
            <a:rPr kumimoji="1" lang="ja-JP" altLang="en-US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イ 小学校教諭普通免許状所有者</a:t>
          </a:r>
        </a:p>
        <a:p>
          <a:r>
            <a:rPr kumimoji="1" lang="ja-JP" altLang="en-US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ウ 養護教諭普通免許状所有者</a:t>
          </a:r>
        </a:p>
        <a:p>
          <a:r>
            <a:rPr kumimoji="1" lang="ja-JP" altLang="en-US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エ 幼稚園教諭教職課程又は保育士養成課程を履修中の学生で、</a:t>
          </a:r>
          <a:r>
            <a:rPr kumimoji="1" lang="ja-JP" altLang="en-US" sz="2000" baseline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 </a:t>
          </a:r>
          <a:r>
            <a:rPr kumimoji="1" lang="ja-JP" altLang="en-US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幼児の心身の発達や</a:t>
          </a:r>
          <a:endParaRPr kumimoji="1" lang="en-US" altLang="ja-JP" sz="200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幼児に対する教育・保育に係る基礎的な知識を 習得していると認められる者</a:t>
          </a:r>
        </a:p>
        <a:p>
          <a:r>
            <a:rPr kumimoji="1" lang="ja-JP" altLang="en-US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オ 幼稚園教諭、小学校教諭又は養護教諭の普通免許状を有してい た者</a:t>
          </a:r>
          <a:endParaRPr kumimoji="1" lang="en-US" altLang="ja-JP" sz="200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en-US" altLang="ja-JP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 </a:t>
          </a:r>
          <a:r>
            <a:rPr kumimoji="1" lang="ja-JP" altLang="en-US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（教育職員免許法（昭和</a:t>
          </a:r>
          <a:r>
            <a:rPr kumimoji="1" lang="en-US" altLang="ja-JP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24 </a:t>
          </a:r>
          <a:r>
            <a:rPr kumimoji="1" lang="ja-JP" altLang="en-US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年法律第</a:t>
          </a:r>
          <a:r>
            <a:rPr kumimoji="1" lang="en-US" altLang="ja-JP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147 </a:t>
          </a:r>
          <a:r>
            <a:rPr kumimoji="1" lang="ja-JP" altLang="en-US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号）第</a:t>
          </a:r>
          <a:r>
            <a:rPr kumimoji="1" lang="en-US" altLang="ja-JP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10 </a:t>
          </a:r>
          <a:r>
            <a:rPr kumimoji="1" lang="ja-JP" altLang="en-US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条第</a:t>
          </a:r>
          <a:r>
            <a:rPr kumimoji="1" lang="en-US" altLang="ja-JP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1 </a:t>
          </a:r>
          <a:r>
            <a:rPr kumimoji="1" lang="ja-JP" altLang="en-US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項 又は第</a:t>
          </a:r>
          <a:r>
            <a:rPr kumimoji="1" lang="en-US" altLang="ja-JP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11 </a:t>
          </a:r>
          <a:r>
            <a:rPr kumimoji="1" lang="ja-JP" altLang="en-US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条第</a:t>
          </a:r>
          <a:r>
            <a:rPr kumimoji="1" lang="en-US" altLang="ja-JP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6 </a:t>
          </a:r>
          <a:r>
            <a:rPr kumimoji="1" lang="ja-JP" altLang="en-US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項の規定</a:t>
          </a:r>
          <a:endParaRPr kumimoji="1" lang="en-US" altLang="ja-JP" sz="2000">
            <a:ln>
              <a:solidFill>
                <a:schemeClr val="tx1"/>
              </a:solidFill>
            </a:ln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20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により免許状が失効した者を除く。）</a:t>
          </a:r>
        </a:p>
        <a:p>
          <a:endParaRPr kumimoji="1" lang="ja-JP" altLang="en-US" sz="1100"/>
        </a:p>
      </xdr:txBody>
    </xdr:sp>
    <xdr:clientData/>
  </xdr:oneCellAnchor>
  <xdr:oneCellAnchor>
    <xdr:from>
      <xdr:col>29</xdr:col>
      <xdr:colOff>207818</xdr:colOff>
      <xdr:row>16</xdr:row>
      <xdr:rowOff>4</xdr:rowOff>
    </xdr:from>
    <xdr:ext cx="8693728" cy="484908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AD406DB0-E47C-4BA8-A649-A7238AF69D69}"/>
            </a:ext>
          </a:extLst>
        </xdr:cNvPr>
        <xdr:cNvSpPr txBox="1"/>
      </xdr:nvSpPr>
      <xdr:spPr>
        <a:xfrm>
          <a:off x="13109863" y="9525004"/>
          <a:ext cx="8693728" cy="48490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⇒一時預かり</a:t>
          </a:r>
          <a:r>
            <a:rPr kumimoji="1" lang="en-US" altLang="ja-JP" sz="2000" b="0">
              <a:ln>
                <a:solidFill>
                  <a:schemeClr val="tx1"/>
                </a:solidFill>
              </a:ln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(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幼稚園型</a:t>
          </a:r>
          <a:r>
            <a:rPr kumimoji="1" lang="en-US" altLang="ja-JP" sz="2000" b="0">
              <a:ln>
                <a:solidFill>
                  <a:schemeClr val="tx1"/>
                </a:solidFill>
              </a:ln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)</a:t>
          </a:r>
          <a:r>
            <a:rPr kumimoji="1" lang="ja-JP" altLang="en-US" sz="2000" b="0">
              <a:ln>
                <a:solidFill>
                  <a:schemeClr val="tx1"/>
                </a:solidFill>
              </a:ln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事業の年平均年齢別配置基準（見込み）を記入</a:t>
          </a:r>
          <a:endParaRPr kumimoji="1" lang="en-US" altLang="ja-JP" sz="2000" b="0">
            <a:ln>
              <a:solidFill>
                <a:schemeClr val="tx1"/>
              </a:solidFill>
            </a:ln>
            <a:solidFill>
              <a:srgbClr val="FF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04B95-D66A-4440-A566-87131A5956AA}">
  <sheetPr>
    <tabColor rgb="FFFFFF00"/>
  </sheetPr>
  <dimension ref="A1:AA32"/>
  <sheetViews>
    <sheetView tabSelected="1" view="pageBreakPreview" zoomScaleNormal="100" zoomScaleSheetLayoutView="100" workbookViewId="0"/>
  </sheetViews>
  <sheetFormatPr defaultRowHeight="13.5"/>
  <cols>
    <col min="1" max="27" width="3.125" style="3" customWidth="1"/>
    <col min="28" max="256" width="9" style="3"/>
    <col min="257" max="283" width="3.125" style="3" customWidth="1"/>
    <col min="284" max="512" width="9" style="3"/>
    <col min="513" max="539" width="3.125" style="3" customWidth="1"/>
    <col min="540" max="768" width="9" style="3"/>
    <col min="769" max="795" width="3.125" style="3" customWidth="1"/>
    <col min="796" max="1024" width="9" style="3"/>
    <col min="1025" max="1051" width="3.125" style="3" customWidth="1"/>
    <col min="1052" max="1280" width="9" style="3"/>
    <col min="1281" max="1307" width="3.125" style="3" customWidth="1"/>
    <col min="1308" max="1536" width="9" style="3"/>
    <col min="1537" max="1563" width="3.125" style="3" customWidth="1"/>
    <col min="1564" max="1792" width="9" style="3"/>
    <col min="1793" max="1819" width="3.125" style="3" customWidth="1"/>
    <col min="1820" max="2048" width="9" style="3"/>
    <col min="2049" max="2075" width="3.125" style="3" customWidth="1"/>
    <col min="2076" max="2304" width="9" style="3"/>
    <col min="2305" max="2331" width="3.125" style="3" customWidth="1"/>
    <col min="2332" max="2560" width="9" style="3"/>
    <col min="2561" max="2587" width="3.125" style="3" customWidth="1"/>
    <col min="2588" max="2816" width="9" style="3"/>
    <col min="2817" max="2843" width="3.125" style="3" customWidth="1"/>
    <col min="2844" max="3072" width="9" style="3"/>
    <col min="3073" max="3099" width="3.125" style="3" customWidth="1"/>
    <col min="3100" max="3328" width="9" style="3"/>
    <col min="3329" max="3355" width="3.125" style="3" customWidth="1"/>
    <col min="3356" max="3584" width="9" style="3"/>
    <col min="3585" max="3611" width="3.125" style="3" customWidth="1"/>
    <col min="3612" max="3840" width="9" style="3"/>
    <col min="3841" max="3867" width="3.125" style="3" customWidth="1"/>
    <col min="3868" max="4096" width="9" style="3"/>
    <col min="4097" max="4123" width="3.125" style="3" customWidth="1"/>
    <col min="4124" max="4352" width="9" style="3"/>
    <col min="4353" max="4379" width="3.125" style="3" customWidth="1"/>
    <col min="4380" max="4608" width="9" style="3"/>
    <col min="4609" max="4635" width="3.125" style="3" customWidth="1"/>
    <col min="4636" max="4864" width="9" style="3"/>
    <col min="4865" max="4891" width="3.125" style="3" customWidth="1"/>
    <col min="4892" max="5120" width="9" style="3"/>
    <col min="5121" max="5147" width="3.125" style="3" customWidth="1"/>
    <col min="5148" max="5376" width="9" style="3"/>
    <col min="5377" max="5403" width="3.125" style="3" customWidth="1"/>
    <col min="5404" max="5632" width="9" style="3"/>
    <col min="5633" max="5659" width="3.125" style="3" customWidth="1"/>
    <col min="5660" max="5888" width="9" style="3"/>
    <col min="5889" max="5915" width="3.125" style="3" customWidth="1"/>
    <col min="5916" max="6144" width="9" style="3"/>
    <col min="6145" max="6171" width="3.125" style="3" customWidth="1"/>
    <col min="6172" max="6400" width="9" style="3"/>
    <col min="6401" max="6427" width="3.125" style="3" customWidth="1"/>
    <col min="6428" max="6656" width="9" style="3"/>
    <col min="6657" max="6683" width="3.125" style="3" customWidth="1"/>
    <col min="6684" max="6912" width="9" style="3"/>
    <col min="6913" max="6939" width="3.125" style="3" customWidth="1"/>
    <col min="6940" max="7168" width="9" style="3"/>
    <col min="7169" max="7195" width="3.125" style="3" customWidth="1"/>
    <col min="7196" max="7424" width="9" style="3"/>
    <col min="7425" max="7451" width="3.125" style="3" customWidth="1"/>
    <col min="7452" max="7680" width="9" style="3"/>
    <col min="7681" max="7707" width="3.125" style="3" customWidth="1"/>
    <col min="7708" max="7936" width="9" style="3"/>
    <col min="7937" max="7963" width="3.125" style="3" customWidth="1"/>
    <col min="7964" max="8192" width="9" style="3"/>
    <col min="8193" max="8219" width="3.125" style="3" customWidth="1"/>
    <col min="8220" max="8448" width="9" style="3"/>
    <col min="8449" max="8475" width="3.125" style="3" customWidth="1"/>
    <col min="8476" max="8704" width="9" style="3"/>
    <col min="8705" max="8731" width="3.125" style="3" customWidth="1"/>
    <col min="8732" max="8960" width="9" style="3"/>
    <col min="8961" max="8987" width="3.125" style="3" customWidth="1"/>
    <col min="8988" max="9216" width="9" style="3"/>
    <col min="9217" max="9243" width="3.125" style="3" customWidth="1"/>
    <col min="9244" max="9472" width="9" style="3"/>
    <col min="9473" max="9499" width="3.125" style="3" customWidth="1"/>
    <col min="9500" max="9728" width="9" style="3"/>
    <col min="9729" max="9755" width="3.125" style="3" customWidth="1"/>
    <col min="9756" max="9984" width="9" style="3"/>
    <col min="9985" max="10011" width="3.125" style="3" customWidth="1"/>
    <col min="10012" max="10240" width="9" style="3"/>
    <col min="10241" max="10267" width="3.125" style="3" customWidth="1"/>
    <col min="10268" max="10496" width="9" style="3"/>
    <col min="10497" max="10523" width="3.125" style="3" customWidth="1"/>
    <col min="10524" max="10752" width="9" style="3"/>
    <col min="10753" max="10779" width="3.125" style="3" customWidth="1"/>
    <col min="10780" max="11008" width="9" style="3"/>
    <col min="11009" max="11035" width="3.125" style="3" customWidth="1"/>
    <col min="11036" max="11264" width="9" style="3"/>
    <col min="11265" max="11291" width="3.125" style="3" customWidth="1"/>
    <col min="11292" max="11520" width="9" style="3"/>
    <col min="11521" max="11547" width="3.125" style="3" customWidth="1"/>
    <col min="11548" max="11776" width="9" style="3"/>
    <col min="11777" max="11803" width="3.125" style="3" customWidth="1"/>
    <col min="11804" max="12032" width="9" style="3"/>
    <col min="12033" max="12059" width="3.125" style="3" customWidth="1"/>
    <col min="12060" max="12288" width="9" style="3"/>
    <col min="12289" max="12315" width="3.125" style="3" customWidth="1"/>
    <col min="12316" max="12544" width="9" style="3"/>
    <col min="12545" max="12571" width="3.125" style="3" customWidth="1"/>
    <col min="12572" max="12800" width="9" style="3"/>
    <col min="12801" max="12827" width="3.125" style="3" customWidth="1"/>
    <col min="12828" max="13056" width="9" style="3"/>
    <col min="13057" max="13083" width="3.125" style="3" customWidth="1"/>
    <col min="13084" max="13312" width="9" style="3"/>
    <col min="13313" max="13339" width="3.125" style="3" customWidth="1"/>
    <col min="13340" max="13568" width="9" style="3"/>
    <col min="13569" max="13595" width="3.125" style="3" customWidth="1"/>
    <col min="13596" max="13824" width="9" style="3"/>
    <col min="13825" max="13851" width="3.125" style="3" customWidth="1"/>
    <col min="13852" max="14080" width="9" style="3"/>
    <col min="14081" max="14107" width="3.125" style="3" customWidth="1"/>
    <col min="14108" max="14336" width="9" style="3"/>
    <col min="14337" max="14363" width="3.125" style="3" customWidth="1"/>
    <col min="14364" max="14592" width="9" style="3"/>
    <col min="14593" max="14619" width="3.125" style="3" customWidth="1"/>
    <col min="14620" max="14848" width="9" style="3"/>
    <col min="14849" max="14875" width="3.125" style="3" customWidth="1"/>
    <col min="14876" max="15104" width="9" style="3"/>
    <col min="15105" max="15131" width="3.125" style="3" customWidth="1"/>
    <col min="15132" max="15360" width="9" style="3"/>
    <col min="15361" max="15387" width="3.125" style="3" customWidth="1"/>
    <col min="15388" max="15616" width="9" style="3"/>
    <col min="15617" max="15643" width="3.125" style="3" customWidth="1"/>
    <col min="15644" max="15872" width="9" style="3"/>
    <col min="15873" max="15899" width="3.125" style="3" customWidth="1"/>
    <col min="15900" max="16128" width="9" style="3"/>
    <col min="16129" max="16155" width="3.125" style="3" customWidth="1"/>
    <col min="16156" max="16384" width="9" style="3"/>
  </cols>
  <sheetData>
    <row r="1" spans="1:27" ht="25.5" customHeight="1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5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 t="s">
        <v>43</v>
      </c>
      <c r="V2" s="7">
        <v>5</v>
      </c>
      <c r="W2" s="8" t="s">
        <v>44</v>
      </c>
      <c r="X2" s="7">
        <v>4</v>
      </c>
      <c r="Y2" s="8" t="s">
        <v>45</v>
      </c>
      <c r="Z2" s="7">
        <v>1</v>
      </c>
      <c r="AA2" s="9" t="s">
        <v>46</v>
      </c>
    </row>
    <row r="3" spans="1:27" ht="25.5" customHeight="1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1"/>
    </row>
    <row r="4" spans="1:27" ht="25.5" customHeight="1">
      <c r="A4" s="10"/>
      <c r="B4" s="2" t="s">
        <v>47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1"/>
    </row>
    <row r="5" spans="1:27" ht="25.5" customHeight="1">
      <c r="A5" s="10"/>
      <c r="B5" s="2"/>
      <c r="C5" s="2"/>
      <c r="D5" s="2"/>
      <c r="E5" s="2"/>
      <c r="F5" s="2"/>
      <c r="G5" s="2"/>
      <c r="H5" s="2"/>
      <c r="I5" s="2"/>
      <c r="J5" s="2"/>
      <c r="K5" s="2"/>
      <c r="L5" s="2" t="s">
        <v>48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1"/>
    </row>
    <row r="6" spans="1:27" ht="25.5" customHeight="1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58" t="s">
        <v>49</v>
      </c>
      <c r="N6" s="149"/>
      <c r="O6" s="149"/>
      <c r="P6" s="2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</row>
    <row r="7" spans="1:27" ht="25.5" customHeight="1">
      <c r="A7" s="1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49" t="s">
        <v>50</v>
      </c>
      <c r="N7" s="149"/>
      <c r="O7" s="149"/>
      <c r="P7" s="2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2"/>
    </row>
    <row r="8" spans="1:27" ht="25.5" customHeight="1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49" t="s">
        <v>51</v>
      </c>
      <c r="N8" s="149"/>
      <c r="O8" s="149"/>
      <c r="P8" s="2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2"/>
    </row>
    <row r="9" spans="1:27" ht="25.5" customHeight="1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49" t="s">
        <v>52</v>
      </c>
      <c r="N9" s="149"/>
      <c r="O9" s="149"/>
      <c r="P9" s="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1"/>
    </row>
    <row r="10" spans="1:27" ht="25.5" customHeight="1">
      <c r="A10" s="1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1"/>
    </row>
    <row r="11" spans="1:27" ht="25.5" customHeight="1">
      <c r="A11" s="152" t="s">
        <v>227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</row>
    <row r="12" spans="1:27" ht="25.5" customHeight="1">
      <c r="A12" s="1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1"/>
    </row>
    <row r="13" spans="1:27" ht="25.5" customHeight="1">
      <c r="A13" s="155" t="s">
        <v>228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7"/>
    </row>
    <row r="14" spans="1:27" ht="25.5" customHeight="1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7"/>
    </row>
    <row r="15" spans="1:27" ht="25.5" customHeight="1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1"/>
    </row>
    <row r="16" spans="1:27" ht="25.5" customHeight="1">
      <c r="A16" s="152" t="s">
        <v>53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4"/>
    </row>
    <row r="17" spans="1:27" ht="25.5" customHeight="1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1"/>
    </row>
    <row r="18" spans="1:27" ht="25.5" customHeight="1">
      <c r="A18" s="10" t="s">
        <v>54</v>
      </c>
      <c r="B18" s="2"/>
      <c r="C18" s="2"/>
      <c r="D18" s="2"/>
      <c r="E18" s="2"/>
      <c r="F18" s="2"/>
      <c r="G18" s="2"/>
      <c r="H18" s="2"/>
      <c r="I18" s="2" t="s">
        <v>55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1"/>
    </row>
    <row r="19" spans="1:27" ht="25.5" customHeight="1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1"/>
    </row>
    <row r="20" spans="1:27" ht="25.5" customHeight="1">
      <c r="A20" s="10" t="s">
        <v>56</v>
      </c>
      <c r="B20" s="2"/>
      <c r="C20" s="2"/>
      <c r="D20" s="2"/>
      <c r="E20" s="2"/>
      <c r="F20" s="2"/>
      <c r="G20" s="2"/>
      <c r="H20" s="2"/>
      <c r="I20" s="2" t="s">
        <v>57</v>
      </c>
      <c r="J20" s="473">
        <f>所要額明細書!U7</f>
        <v>0</v>
      </c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2"/>
      <c r="W20" s="2"/>
      <c r="X20" s="2"/>
      <c r="Y20" s="2"/>
      <c r="Z20" s="2"/>
      <c r="AA20" s="11"/>
    </row>
    <row r="21" spans="1:27" ht="25.5" customHeight="1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1"/>
    </row>
    <row r="22" spans="1:27" ht="25.5" customHeight="1">
      <c r="A22" s="10" t="s">
        <v>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1"/>
    </row>
    <row r="23" spans="1:27" ht="25.5" customHeight="1">
      <c r="A23" s="146" t="s">
        <v>59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8"/>
    </row>
    <row r="24" spans="1:27" ht="25.5" customHeight="1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8"/>
    </row>
    <row r="25" spans="1:27" ht="25.5" customHeight="1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1"/>
    </row>
    <row r="26" spans="1:27" ht="25.5" customHeight="1">
      <c r="A26" s="10" t="s">
        <v>60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11"/>
    </row>
    <row r="27" spans="1:27" s="12" customFormat="1" ht="23.25" customHeight="1">
      <c r="A27" s="10"/>
      <c r="B27" s="2" t="s">
        <v>61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1"/>
    </row>
    <row r="28" spans="1:27" s="12" customFormat="1" ht="23.25" customHeight="1">
      <c r="A28" s="10"/>
      <c r="B28" s="2" t="s">
        <v>62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1"/>
    </row>
    <row r="29" spans="1:27" s="12" customFormat="1" ht="23.25" customHeight="1">
      <c r="A29" s="10"/>
      <c r="B29" s="2" t="s">
        <v>63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1"/>
    </row>
    <row r="30" spans="1:27" s="12" customFormat="1" ht="23.25" customHeight="1">
      <c r="A30" s="10"/>
      <c r="B30" s="2" t="s">
        <v>64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1"/>
    </row>
    <row r="31" spans="1:27" s="12" customFormat="1" ht="23.25" customHeight="1">
      <c r="A31" s="10"/>
      <c r="B31" s="2" t="s">
        <v>65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1"/>
    </row>
    <row r="32" spans="1:27" s="12" customFormat="1" ht="23.25" customHeight="1">
      <c r="A32" s="13"/>
      <c r="B32" s="14" t="s">
        <v>66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</row>
  </sheetData>
  <mergeCells count="13">
    <mergeCell ref="M6:O6"/>
    <mergeCell ref="Q6:AA6"/>
    <mergeCell ref="M7:O7"/>
    <mergeCell ref="Q7:AA7"/>
    <mergeCell ref="M8:O8"/>
    <mergeCell ref="Q8:AA8"/>
    <mergeCell ref="A23:AA24"/>
    <mergeCell ref="M9:O9"/>
    <mergeCell ref="Q9:AA9"/>
    <mergeCell ref="A11:AA11"/>
    <mergeCell ref="A13:AA14"/>
    <mergeCell ref="A16:AA16"/>
    <mergeCell ref="J20:U20"/>
  </mergeCells>
  <phoneticPr fontId="1"/>
  <conditionalFormatting sqref="Z2 X2 V2 Q6:AA7 Q8 Q9:AA9">
    <cfRule type="expression" dxfId="4" priority="1">
      <formula>Q2=""</formula>
    </cfRule>
  </conditionalFormatting>
  <pageMargins left="0.7" right="0.7" top="0.75" bottom="0.75" header="0.3" footer="0.3"/>
  <pageSetup paperSize="9" scale="9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C02F4-9A4A-4C7B-9F1C-324501EB8B0D}">
  <sheetPr>
    <tabColor rgb="FFFFFF00"/>
    <pageSetUpPr fitToPage="1"/>
  </sheetPr>
  <dimension ref="B1:AC64"/>
  <sheetViews>
    <sheetView view="pageBreakPreview" topLeftCell="B1" zoomScale="70" zoomScaleNormal="85" zoomScaleSheetLayoutView="70" workbookViewId="0">
      <selection activeCell="O8" sqref="O8"/>
    </sheetView>
  </sheetViews>
  <sheetFormatPr defaultRowHeight="20.100000000000001" customHeight="1"/>
  <cols>
    <col min="1" max="2" width="2" style="16" customWidth="1"/>
    <col min="3" max="4" width="5.25" style="16" customWidth="1"/>
    <col min="5" max="5" width="6.5" style="16" customWidth="1"/>
    <col min="6" max="6" width="5.75" style="16" customWidth="1"/>
    <col min="7" max="7" width="14.125" style="16" customWidth="1"/>
    <col min="8" max="8" width="6.75" style="16" customWidth="1"/>
    <col min="9" max="9" width="7" style="16" customWidth="1"/>
    <col min="10" max="10" width="4.375" style="16" bestFit="1" customWidth="1"/>
    <col min="11" max="11" width="11.5" style="16" customWidth="1"/>
    <col min="12" max="23" width="6.625" style="16" customWidth="1"/>
    <col min="24" max="24" width="4.375" style="16" bestFit="1" customWidth="1"/>
    <col min="25" max="25" width="4.875" style="16" customWidth="1"/>
    <col min="26" max="26" width="6.25" style="16" customWidth="1"/>
    <col min="27" max="27" width="2" style="16" customWidth="1"/>
    <col min="28" max="256" width="9" style="16"/>
    <col min="257" max="258" width="2" style="16" customWidth="1"/>
    <col min="259" max="260" width="5.25" style="16" customWidth="1"/>
    <col min="261" max="261" width="6.5" style="16" customWidth="1"/>
    <col min="262" max="262" width="5.75" style="16" customWidth="1"/>
    <col min="263" max="263" width="14.125" style="16" customWidth="1"/>
    <col min="264" max="264" width="6.75" style="16" customWidth="1"/>
    <col min="265" max="265" width="7" style="16" customWidth="1"/>
    <col min="266" max="266" width="4.375" style="16" bestFit="1" customWidth="1"/>
    <col min="267" max="267" width="11.5" style="16" customWidth="1"/>
    <col min="268" max="279" width="6.625" style="16" customWidth="1"/>
    <col min="280" max="280" width="4.375" style="16" bestFit="1" customWidth="1"/>
    <col min="281" max="281" width="4.875" style="16" customWidth="1"/>
    <col min="282" max="282" width="6.25" style="16" customWidth="1"/>
    <col min="283" max="283" width="2" style="16" customWidth="1"/>
    <col min="284" max="512" width="9" style="16"/>
    <col min="513" max="514" width="2" style="16" customWidth="1"/>
    <col min="515" max="516" width="5.25" style="16" customWidth="1"/>
    <col min="517" max="517" width="6.5" style="16" customWidth="1"/>
    <col min="518" max="518" width="5.75" style="16" customWidth="1"/>
    <col min="519" max="519" width="14.125" style="16" customWidth="1"/>
    <col min="520" max="520" width="6.75" style="16" customWidth="1"/>
    <col min="521" max="521" width="7" style="16" customWidth="1"/>
    <col min="522" max="522" width="4.375" style="16" bestFit="1" customWidth="1"/>
    <col min="523" max="523" width="11.5" style="16" customWidth="1"/>
    <col min="524" max="535" width="6.625" style="16" customWidth="1"/>
    <col min="536" max="536" width="4.375" style="16" bestFit="1" customWidth="1"/>
    <col min="537" max="537" width="4.875" style="16" customWidth="1"/>
    <col min="538" max="538" width="6.25" style="16" customWidth="1"/>
    <col min="539" max="539" width="2" style="16" customWidth="1"/>
    <col min="540" max="768" width="9" style="16"/>
    <col min="769" max="770" width="2" style="16" customWidth="1"/>
    <col min="771" max="772" width="5.25" style="16" customWidth="1"/>
    <col min="773" max="773" width="6.5" style="16" customWidth="1"/>
    <col min="774" max="774" width="5.75" style="16" customWidth="1"/>
    <col min="775" max="775" width="14.125" style="16" customWidth="1"/>
    <col min="776" max="776" width="6.75" style="16" customWidth="1"/>
    <col min="777" max="777" width="7" style="16" customWidth="1"/>
    <col min="778" max="778" width="4.375" style="16" bestFit="1" customWidth="1"/>
    <col min="779" max="779" width="11.5" style="16" customWidth="1"/>
    <col min="780" max="791" width="6.625" style="16" customWidth="1"/>
    <col min="792" max="792" width="4.375" style="16" bestFit="1" customWidth="1"/>
    <col min="793" max="793" width="4.875" style="16" customWidth="1"/>
    <col min="794" max="794" width="6.25" style="16" customWidth="1"/>
    <col min="795" max="795" width="2" style="16" customWidth="1"/>
    <col min="796" max="1024" width="9" style="16"/>
    <col min="1025" max="1026" width="2" style="16" customWidth="1"/>
    <col min="1027" max="1028" width="5.25" style="16" customWidth="1"/>
    <col min="1029" max="1029" width="6.5" style="16" customWidth="1"/>
    <col min="1030" max="1030" width="5.75" style="16" customWidth="1"/>
    <col min="1031" max="1031" width="14.125" style="16" customWidth="1"/>
    <col min="1032" max="1032" width="6.75" style="16" customWidth="1"/>
    <col min="1033" max="1033" width="7" style="16" customWidth="1"/>
    <col min="1034" max="1034" width="4.375" style="16" bestFit="1" customWidth="1"/>
    <col min="1035" max="1035" width="11.5" style="16" customWidth="1"/>
    <col min="1036" max="1047" width="6.625" style="16" customWidth="1"/>
    <col min="1048" max="1048" width="4.375" style="16" bestFit="1" customWidth="1"/>
    <col min="1049" max="1049" width="4.875" style="16" customWidth="1"/>
    <col min="1050" max="1050" width="6.25" style="16" customWidth="1"/>
    <col min="1051" max="1051" width="2" style="16" customWidth="1"/>
    <col min="1052" max="1280" width="9" style="16"/>
    <col min="1281" max="1282" width="2" style="16" customWidth="1"/>
    <col min="1283" max="1284" width="5.25" style="16" customWidth="1"/>
    <col min="1285" max="1285" width="6.5" style="16" customWidth="1"/>
    <col min="1286" max="1286" width="5.75" style="16" customWidth="1"/>
    <col min="1287" max="1287" width="14.125" style="16" customWidth="1"/>
    <col min="1288" max="1288" width="6.75" style="16" customWidth="1"/>
    <col min="1289" max="1289" width="7" style="16" customWidth="1"/>
    <col min="1290" max="1290" width="4.375" style="16" bestFit="1" customWidth="1"/>
    <col min="1291" max="1291" width="11.5" style="16" customWidth="1"/>
    <col min="1292" max="1303" width="6.625" style="16" customWidth="1"/>
    <col min="1304" max="1304" width="4.375" style="16" bestFit="1" customWidth="1"/>
    <col min="1305" max="1305" width="4.875" style="16" customWidth="1"/>
    <col min="1306" max="1306" width="6.25" style="16" customWidth="1"/>
    <col min="1307" max="1307" width="2" style="16" customWidth="1"/>
    <col min="1308" max="1536" width="9" style="16"/>
    <col min="1537" max="1538" width="2" style="16" customWidth="1"/>
    <col min="1539" max="1540" width="5.25" style="16" customWidth="1"/>
    <col min="1541" max="1541" width="6.5" style="16" customWidth="1"/>
    <col min="1542" max="1542" width="5.75" style="16" customWidth="1"/>
    <col min="1543" max="1543" width="14.125" style="16" customWidth="1"/>
    <col min="1544" max="1544" width="6.75" style="16" customWidth="1"/>
    <col min="1545" max="1545" width="7" style="16" customWidth="1"/>
    <col min="1546" max="1546" width="4.375" style="16" bestFit="1" customWidth="1"/>
    <col min="1547" max="1547" width="11.5" style="16" customWidth="1"/>
    <col min="1548" max="1559" width="6.625" style="16" customWidth="1"/>
    <col min="1560" max="1560" width="4.375" style="16" bestFit="1" customWidth="1"/>
    <col min="1561" max="1561" width="4.875" style="16" customWidth="1"/>
    <col min="1562" max="1562" width="6.25" style="16" customWidth="1"/>
    <col min="1563" max="1563" width="2" style="16" customWidth="1"/>
    <col min="1564" max="1792" width="9" style="16"/>
    <col min="1793" max="1794" width="2" style="16" customWidth="1"/>
    <col min="1795" max="1796" width="5.25" style="16" customWidth="1"/>
    <col min="1797" max="1797" width="6.5" style="16" customWidth="1"/>
    <col min="1798" max="1798" width="5.75" style="16" customWidth="1"/>
    <col min="1799" max="1799" width="14.125" style="16" customWidth="1"/>
    <col min="1800" max="1800" width="6.75" style="16" customWidth="1"/>
    <col min="1801" max="1801" width="7" style="16" customWidth="1"/>
    <col min="1802" max="1802" width="4.375" style="16" bestFit="1" customWidth="1"/>
    <col min="1803" max="1803" width="11.5" style="16" customWidth="1"/>
    <col min="1804" max="1815" width="6.625" style="16" customWidth="1"/>
    <col min="1816" max="1816" width="4.375" style="16" bestFit="1" customWidth="1"/>
    <col min="1817" max="1817" width="4.875" style="16" customWidth="1"/>
    <col min="1818" max="1818" width="6.25" style="16" customWidth="1"/>
    <col min="1819" max="1819" width="2" style="16" customWidth="1"/>
    <col min="1820" max="2048" width="9" style="16"/>
    <col min="2049" max="2050" width="2" style="16" customWidth="1"/>
    <col min="2051" max="2052" width="5.25" style="16" customWidth="1"/>
    <col min="2053" max="2053" width="6.5" style="16" customWidth="1"/>
    <col min="2054" max="2054" width="5.75" style="16" customWidth="1"/>
    <col min="2055" max="2055" width="14.125" style="16" customWidth="1"/>
    <col min="2056" max="2056" width="6.75" style="16" customWidth="1"/>
    <col min="2057" max="2057" width="7" style="16" customWidth="1"/>
    <col min="2058" max="2058" width="4.375" style="16" bestFit="1" customWidth="1"/>
    <col min="2059" max="2059" width="11.5" style="16" customWidth="1"/>
    <col min="2060" max="2071" width="6.625" style="16" customWidth="1"/>
    <col min="2072" max="2072" width="4.375" style="16" bestFit="1" customWidth="1"/>
    <col min="2073" max="2073" width="4.875" style="16" customWidth="1"/>
    <col min="2074" max="2074" width="6.25" style="16" customWidth="1"/>
    <col min="2075" max="2075" width="2" style="16" customWidth="1"/>
    <col min="2076" max="2304" width="9" style="16"/>
    <col min="2305" max="2306" width="2" style="16" customWidth="1"/>
    <col min="2307" max="2308" width="5.25" style="16" customWidth="1"/>
    <col min="2309" max="2309" width="6.5" style="16" customWidth="1"/>
    <col min="2310" max="2310" width="5.75" style="16" customWidth="1"/>
    <col min="2311" max="2311" width="14.125" style="16" customWidth="1"/>
    <col min="2312" max="2312" width="6.75" style="16" customWidth="1"/>
    <col min="2313" max="2313" width="7" style="16" customWidth="1"/>
    <col min="2314" max="2314" width="4.375" style="16" bestFit="1" customWidth="1"/>
    <col min="2315" max="2315" width="11.5" style="16" customWidth="1"/>
    <col min="2316" max="2327" width="6.625" style="16" customWidth="1"/>
    <col min="2328" max="2328" width="4.375" style="16" bestFit="1" customWidth="1"/>
    <col min="2329" max="2329" width="4.875" style="16" customWidth="1"/>
    <col min="2330" max="2330" width="6.25" style="16" customWidth="1"/>
    <col min="2331" max="2331" width="2" style="16" customWidth="1"/>
    <col min="2332" max="2560" width="9" style="16"/>
    <col min="2561" max="2562" width="2" style="16" customWidth="1"/>
    <col min="2563" max="2564" width="5.25" style="16" customWidth="1"/>
    <col min="2565" max="2565" width="6.5" style="16" customWidth="1"/>
    <col min="2566" max="2566" width="5.75" style="16" customWidth="1"/>
    <col min="2567" max="2567" width="14.125" style="16" customWidth="1"/>
    <col min="2568" max="2568" width="6.75" style="16" customWidth="1"/>
    <col min="2569" max="2569" width="7" style="16" customWidth="1"/>
    <col min="2570" max="2570" width="4.375" style="16" bestFit="1" customWidth="1"/>
    <col min="2571" max="2571" width="11.5" style="16" customWidth="1"/>
    <col min="2572" max="2583" width="6.625" style="16" customWidth="1"/>
    <col min="2584" max="2584" width="4.375" style="16" bestFit="1" customWidth="1"/>
    <col min="2585" max="2585" width="4.875" style="16" customWidth="1"/>
    <col min="2586" max="2586" width="6.25" style="16" customWidth="1"/>
    <col min="2587" max="2587" width="2" style="16" customWidth="1"/>
    <col min="2588" max="2816" width="9" style="16"/>
    <col min="2817" max="2818" width="2" style="16" customWidth="1"/>
    <col min="2819" max="2820" width="5.25" style="16" customWidth="1"/>
    <col min="2821" max="2821" width="6.5" style="16" customWidth="1"/>
    <col min="2822" max="2822" width="5.75" style="16" customWidth="1"/>
    <col min="2823" max="2823" width="14.125" style="16" customWidth="1"/>
    <col min="2824" max="2824" width="6.75" style="16" customWidth="1"/>
    <col min="2825" max="2825" width="7" style="16" customWidth="1"/>
    <col min="2826" max="2826" width="4.375" style="16" bestFit="1" customWidth="1"/>
    <col min="2827" max="2827" width="11.5" style="16" customWidth="1"/>
    <col min="2828" max="2839" width="6.625" style="16" customWidth="1"/>
    <col min="2840" max="2840" width="4.375" style="16" bestFit="1" customWidth="1"/>
    <col min="2841" max="2841" width="4.875" style="16" customWidth="1"/>
    <col min="2842" max="2842" width="6.25" style="16" customWidth="1"/>
    <col min="2843" max="2843" width="2" style="16" customWidth="1"/>
    <col min="2844" max="3072" width="9" style="16"/>
    <col min="3073" max="3074" width="2" style="16" customWidth="1"/>
    <col min="3075" max="3076" width="5.25" style="16" customWidth="1"/>
    <col min="3077" max="3077" width="6.5" style="16" customWidth="1"/>
    <col min="3078" max="3078" width="5.75" style="16" customWidth="1"/>
    <col min="3079" max="3079" width="14.125" style="16" customWidth="1"/>
    <col min="3080" max="3080" width="6.75" style="16" customWidth="1"/>
    <col min="3081" max="3081" width="7" style="16" customWidth="1"/>
    <col min="3082" max="3082" width="4.375" style="16" bestFit="1" customWidth="1"/>
    <col min="3083" max="3083" width="11.5" style="16" customWidth="1"/>
    <col min="3084" max="3095" width="6.625" style="16" customWidth="1"/>
    <col min="3096" max="3096" width="4.375" style="16" bestFit="1" customWidth="1"/>
    <col min="3097" max="3097" width="4.875" style="16" customWidth="1"/>
    <col min="3098" max="3098" width="6.25" style="16" customWidth="1"/>
    <col min="3099" max="3099" width="2" style="16" customWidth="1"/>
    <col min="3100" max="3328" width="9" style="16"/>
    <col min="3329" max="3330" width="2" style="16" customWidth="1"/>
    <col min="3331" max="3332" width="5.25" style="16" customWidth="1"/>
    <col min="3333" max="3333" width="6.5" style="16" customWidth="1"/>
    <col min="3334" max="3334" width="5.75" style="16" customWidth="1"/>
    <col min="3335" max="3335" width="14.125" style="16" customWidth="1"/>
    <col min="3336" max="3336" width="6.75" style="16" customWidth="1"/>
    <col min="3337" max="3337" width="7" style="16" customWidth="1"/>
    <col min="3338" max="3338" width="4.375" style="16" bestFit="1" customWidth="1"/>
    <col min="3339" max="3339" width="11.5" style="16" customWidth="1"/>
    <col min="3340" max="3351" width="6.625" style="16" customWidth="1"/>
    <col min="3352" max="3352" width="4.375" style="16" bestFit="1" customWidth="1"/>
    <col min="3353" max="3353" width="4.875" style="16" customWidth="1"/>
    <col min="3354" max="3354" width="6.25" style="16" customWidth="1"/>
    <col min="3355" max="3355" width="2" style="16" customWidth="1"/>
    <col min="3356" max="3584" width="9" style="16"/>
    <col min="3585" max="3586" width="2" style="16" customWidth="1"/>
    <col min="3587" max="3588" width="5.25" style="16" customWidth="1"/>
    <col min="3589" max="3589" width="6.5" style="16" customWidth="1"/>
    <col min="3590" max="3590" width="5.75" style="16" customWidth="1"/>
    <col min="3591" max="3591" width="14.125" style="16" customWidth="1"/>
    <col min="3592" max="3592" width="6.75" style="16" customWidth="1"/>
    <col min="3593" max="3593" width="7" style="16" customWidth="1"/>
    <col min="3594" max="3594" width="4.375" style="16" bestFit="1" customWidth="1"/>
    <col min="3595" max="3595" width="11.5" style="16" customWidth="1"/>
    <col min="3596" max="3607" width="6.625" style="16" customWidth="1"/>
    <col min="3608" max="3608" width="4.375" style="16" bestFit="1" customWidth="1"/>
    <col min="3609" max="3609" width="4.875" style="16" customWidth="1"/>
    <col min="3610" max="3610" width="6.25" style="16" customWidth="1"/>
    <col min="3611" max="3611" width="2" style="16" customWidth="1"/>
    <col min="3612" max="3840" width="9" style="16"/>
    <col min="3841" max="3842" width="2" style="16" customWidth="1"/>
    <col min="3843" max="3844" width="5.25" style="16" customWidth="1"/>
    <col min="3845" max="3845" width="6.5" style="16" customWidth="1"/>
    <col min="3846" max="3846" width="5.75" style="16" customWidth="1"/>
    <col min="3847" max="3847" width="14.125" style="16" customWidth="1"/>
    <col min="3848" max="3848" width="6.75" style="16" customWidth="1"/>
    <col min="3849" max="3849" width="7" style="16" customWidth="1"/>
    <col min="3850" max="3850" width="4.375" style="16" bestFit="1" customWidth="1"/>
    <col min="3851" max="3851" width="11.5" style="16" customWidth="1"/>
    <col min="3852" max="3863" width="6.625" style="16" customWidth="1"/>
    <col min="3864" max="3864" width="4.375" style="16" bestFit="1" customWidth="1"/>
    <col min="3865" max="3865" width="4.875" style="16" customWidth="1"/>
    <col min="3866" max="3866" width="6.25" style="16" customWidth="1"/>
    <col min="3867" max="3867" width="2" style="16" customWidth="1"/>
    <col min="3868" max="4096" width="9" style="16"/>
    <col min="4097" max="4098" width="2" style="16" customWidth="1"/>
    <col min="4099" max="4100" width="5.25" style="16" customWidth="1"/>
    <col min="4101" max="4101" width="6.5" style="16" customWidth="1"/>
    <col min="4102" max="4102" width="5.75" style="16" customWidth="1"/>
    <col min="4103" max="4103" width="14.125" style="16" customWidth="1"/>
    <col min="4104" max="4104" width="6.75" style="16" customWidth="1"/>
    <col min="4105" max="4105" width="7" style="16" customWidth="1"/>
    <col min="4106" max="4106" width="4.375" style="16" bestFit="1" customWidth="1"/>
    <col min="4107" max="4107" width="11.5" style="16" customWidth="1"/>
    <col min="4108" max="4119" width="6.625" style="16" customWidth="1"/>
    <col min="4120" max="4120" width="4.375" style="16" bestFit="1" customWidth="1"/>
    <col min="4121" max="4121" width="4.875" style="16" customWidth="1"/>
    <col min="4122" max="4122" width="6.25" style="16" customWidth="1"/>
    <col min="4123" max="4123" width="2" style="16" customWidth="1"/>
    <col min="4124" max="4352" width="9" style="16"/>
    <col min="4353" max="4354" width="2" style="16" customWidth="1"/>
    <col min="4355" max="4356" width="5.25" style="16" customWidth="1"/>
    <col min="4357" max="4357" width="6.5" style="16" customWidth="1"/>
    <col min="4358" max="4358" width="5.75" style="16" customWidth="1"/>
    <col min="4359" max="4359" width="14.125" style="16" customWidth="1"/>
    <col min="4360" max="4360" width="6.75" style="16" customWidth="1"/>
    <col min="4361" max="4361" width="7" style="16" customWidth="1"/>
    <col min="4362" max="4362" width="4.375" style="16" bestFit="1" customWidth="1"/>
    <col min="4363" max="4363" width="11.5" style="16" customWidth="1"/>
    <col min="4364" max="4375" width="6.625" style="16" customWidth="1"/>
    <col min="4376" max="4376" width="4.375" style="16" bestFit="1" customWidth="1"/>
    <col min="4377" max="4377" width="4.875" style="16" customWidth="1"/>
    <col min="4378" max="4378" width="6.25" style="16" customWidth="1"/>
    <col min="4379" max="4379" width="2" style="16" customWidth="1"/>
    <col min="4380" max="4608" width="9" style="16"/>
    <col min="4609" max="4610" width="2" style="16" customWidth="1"/>
    <col min="4611" max="4612" width="5.25" style="16" customWidth="1"/>
    <col min="4613" max="4613" width="6.5" style="16" customWidth="1"/>
    <col min="4614" max="4614" width="5.75" style="16" customWidth="1"/>
    <col min="4615" max="4615" width="14.125" style="16" customWidth="1"/>
    <col min="4616" max="4616" width="6.75" style="16" customWidth="1"/>
    <col min="4617" max="4617" width="7" style="16" customWidth="1"/>
    <col min="4618" max="4618" width="4.375" style="16" bestFit="1" customWidth="1"/>
    <col min="4619" max="4619" width="11.5" style="16" customWidth="1"/>
    <col min="4620" max="4631" width="6.625" style="16" customWidth="1"/>
    <col min="4632" max="4632" width="4.375" style="16" bestFit="1" customWidth="1"/>
    <col min="4633" max="4633" width="4.875" style="16" customWidth="1"/>
    <col min="4634" max="4634" width="6.25" style="16" customWidth="1"/>
    <col min="4635" max="4635" width="2" style="16" customWidth="1"/>
    <col min="4636" max="4864" width="9" style="16"/>
    <col min="4865" max="4866" width="2" style="16" customWidth="1"/>
    <col min="4867" max="4868" width="5.25" style="16" customWidth="1"/>
    <col min="4869" max="4869" width="6.5" style="16" customWidth="1"/>
    <col min="4870" max="4870" width="5.75" style="16" customWidth="1"/>
    <col min="4871" max="4871" width="14.125" style="16" customWidth="1"/>
    <col min="4872" max="4872" width="6.75" style="16" customWidth="1"/>
    <col min="4873" max="4873" width="7" style="16" customWidth="1"/>
    <col min="4874" max="4874" width="4.375" style="16" bestFit="1" customWidth="1"/>
    <col min="4875" max="4875" width="11.5" style="16" customWidth="1"/>
    <col min="4876" max="4887" width="6.625" style="16" customWidth="1"/>
    <col min="4888" max="4888" width="4.375" style="16" bestFit="1" customWidth="1"/>
    <col min="4889" max="4889" width="4.875" style="16" customWidth="1"/>
    <col min="4890" max="4890" width="6.25" style="16" customWidth="1"/>
    <col min="4891" max="4891" width="2" style="16" customWidth="1"/>
    <col min="4892" max="5120" width="9" style="16"/>
    <col min="5121" max="5122" width="2" style="16" customWidth="1"/>
    <col min="5123" max="5124" width="5.25" style="16" customWidth="1"/>
    <col min="5125" max="5125" width="6.5" style="16" customWidth="1"/>
    <col min="5126" max="5126" width="5.75" style="16" customWidth="1"/>
    <col min="5127" max="5127" width="14.125" style="16" customWidth="1"/>
    <col min="5128" max="5128" width="6.75" style="16" customWidth="1"/>
    <col min="5129" max="5129" width="7" style="16" customWidth="1"/>
    <col min="5130" max="5130" width="4.375" style="16" bestFit="1" customWidth="1"/>
    <col min="5131" max="5131" width="11.5" style="16" customWidth="1"/>
    <col min="5132" max="5143" width="6.625" style="16" customWidth="1"/>
    <col min="5144" max="5144" width="4.375" style="16" bestFit="1" customWidth="1"/>
    <col min="5145" max="5145" width="4.875" style="16" customWidth="1"/>
    <col min="5146" max="5146" width="6.25" style="16" customWidth="1"/>
    <col min="5147" max="5147" width="2" style="16" customWidth="1"/>
    <col min="5148" max="5376" width="9" style="16"/>
    <col min="5377" max="5378" width="2" style="16" customWidth="1"/>
    <col min="5379" max="5380" width="5.25" style="16" customWidth="1"/>
    <col min="5381" max="5381" width="6.5" style="16" customWidth="1"/>
    <col min="5382" max="5382" width="5.75" style="16" customWidth="1"/>
    <col min="5383" max="5383" width="14.125" style="16" customWidth="1"/>
    <col min="5384" max="5384" width="6.75" style="16" customWidth="1"/>
    <col min="5385" max="5385" width="7" style="16" customWidth="1"/>
    <col min="5386" max="5386" width="4.375" style="16" bestFit="1" customWidth="1"/>
    <col min="5387" max="5387" width="11.5" style="16" customWidth="1"/>
    <col min="5388" max="5399" width="6.625" style="16" customWidth="1"/>
    <col min="5400" max="5400" width="4.375" style="16" bestFit="1" customWidth="1"/>
    <col min="5401" max="5401" width="4.875" style="16" customWidth="1"/>
    <col min="5402" max="5402" width="6.25" style="16" customWidth="1"/>
    <col min="5403" max="5403" width="2" style="16" customWidth="1"/>
    <col min="5404" max="5632" width="9" style="16"/>
    <col min="5633" max="5634" width="2" style="16" customWidth="1"/>
    <col min="5635" max="5636" width="5.25" style="16" customWidth="1"/>
    <col min="5637" max="5637" width="6.5" style="16" customWidth="1"/>
    <col min="5638" max="5638" width="5.75" style="16" customWidth="1"/>
    <col min="5639" max="5639" width="14.125" style="16" customWidth="1"/>
    <col min="5640" max="5640" width="6.75" style="16" customWidth="1"/>
    <col min="5641" max="5641" width="7" style="16" customWidth="1"/>
    <col min="5642" max="5642" width="4.375" style="16" bestFit="1" customWidth="1"/>
    <col min="5643" max="5643" width="11.5" style="16" customWidth="1"/>
    <col min="5644" max="5655" width="6.625" style="16" customWidth="1"/>
    <col min="5656" max="5656" width="4.375" style="16" bestFit="1" customWidth="1"/>
    <col min="5657" max="5657" width="4.875" style="16" customWidth="1"/>
    <col min="5658" max="5658" width="6.25" style="16" customWidth="1"/>
    <col min="5659" max="5659" width="2" style="16" customWidth="1"/>
    <col min="5660" max="5888" width="9" style="16"/>
    <col min="5889" max="5890" width="2" style="16" customWidth="1"/>
    <col min="5891" max="5892" width="5.25" style="16" customWidth="1"/>
    <col min="5893" max="5893" width="6.5" style="16" customWidth="1"/>
    <col min="5894" max="5894" width="5.75" style="16" customWidth="1"/>
    <col min="5895" max="5895" width="14.125" style="16" customWidth="1"/>
    <col min="5896" max="5896" width="6.75" style="16" customWidth="1"/>
    <col min="5897" max="5897" width="7" style="16" customWidth="1"/>
    <col min="5898" max="5898" width="4.375" style="16" bestFit="1" customWidth="1"/>
    <col min="5899" max="5899" width="11.5" style="16" customWidth="1"/>
    <col min="5900" max="5911" width="6.625" style="16" customWidth="1"/>
    <col min="5912" max="5912" width="4.375" style="16" bestFit="1" customWidth="1"/>
    <col min="5913" max="5913" width="4.875" style="16" customWidth="1"/>
    <col min="5914" max="5914" width="6.25" style="16" customWidth="1"/>
    <col min="5915" max="5915" width="2" style="16" customWidth="1"/>
    <col min="5916" max="6144" width="9" style="16"/>
    <col min="6145" max="6146" width="2" style="16" customWidth="1"/>
    <col min="6147" max="6148" width="5.25" style="16" customWidth="1"/>
    <col min="6149" max="6149" width="6.5" style="16" customWidth="1"/>
    <col min="6150" max="6150" width="5.75" style="16" customWidth="1"/>
    <col min="6151" max="6151" width="14.125" style="16" customWidth="1"/>
    <col min="6152" max="6152" width="6.75" style="16" customWidth="1"/>
    <col min="6153" max="6153" width="7" style="16" customWidth="1"/>
    <col min="6154" max="6154" width="4.375" style="16" bestFit="1" customWidth="1"/>
    <col min="6155" max="6155" width="11.5" style="16" customWidth="1"/>
    <col min="6156" max="6167" width="6.625" style="16" customWidth="1"/>
    <col min="6168" max="6168" width="4.375" style="16" bestFit="1" customWidth="1"/>
    <col min="6169" max="6169" width="4.875" style="16" customWidth="1"/>
    <col min="6170" max="6170" width="6.25" style="16" customWidth="1"/>
    <col min="6171" max="6171" width="2" style="16" customWidth="1"/>
    <col min="6172" max="6400" width="9" style="16"/>
    <col min="6401" max="6402" width="2" style="16" customWidth="1"/>
    <col min="6403" max="6404" width="5.25" style="16" customWidth="1"/>
    <col min="6405" max="6405" width="6.5" style="16" customWidth="1"/>
    <col min="6406" max="6406" width="5.75" style="16" customWidth="1"/>
    <col min="6407" max="6407" width="14.125" style="16" customWidth="1"/>
    <col min="6408" max="6408" width="6.75" style="16" customWidth="1"/>
    <col min="6409" max="6409" width="7" style="16" customWidth="1"/>
    <col min="6410" max="6410" width="4.375" style="16" bestFit="1" customWidth="1"/>
    <col min="6411" max="6411" width="11.5" style="16" customWidth="1"/>
    <col min="6412" max="6423" width="6.625" style="16" customWidth="1"/>
    <col min="6424" max="6424" width="4.375" style="16" bestFit="1" customWidth="1"/>
    <col min="6425" max="6425" width="4.875" style="16" customWidth="1"/>
    <col min="6426" max="6426" width="6.25" style="16" customWidth="1"/>
    <col min="6427" max="6427" width="2" style="16" customWidth="1"/>
    <col min="6428" max="6656" width="9" style="16"/>
    <col min="6657" max="6658" width="2" style="16" customWidth="1"/>
    <col min="6659" max="6660" width="5.25" style="16" customWidth="1"/>
    <col min="6661" max="6661" width="6.5" style="16" customWidth="1"/>
    <col min="6662" max="6662" width="5.75" style="16" customWidth="1"/>
    <col min="6663" max="6663" width="14.125" style="16" customWidth="1"/>
    <col min="6664" max="6664" width="6.75" style="16" customWidth="1"/>
    <col min="6665" max="6665" width="7" style="16" customWidth="1"/>
    <col min="6666" max="6666" width="4.375" style="16" bestFit="1" customWidth="1"/>
    <col min="6667" max="6667" width="11.5" style="16" customWidth="1"/>
    <col min="6668" max="6679" width="6.625" style="16" customWidth="1"/>
    <col min="6680" max="6680" width="4.375" style="16" bestFit="1" customWidth="1"/>
    <col min="6681" max="6681" width="4.875" style="16" customWidth="1"/>
    <col min="6682" max="6682" width="6.25" style="16" customWidth="1"/>
    <col min="6683" max="6683" width="2" style="16" customWidth="1"/>
    <col min="6684" max="6912" width="9" style="16"/>
    <col min="6913" max="6914" width="2" style="16" customWidth="1"/>
    <col min="6915" max="6916" width="5.25" style="16" customWidth="1"/>
    <col min="6917" max="6917" width="6.5" style="16" customWidth="1"/>
    <col min="6918" max="6918" width="5.75" style="16" customWidth="1"/>
    <col min="6919" max="6919" width="14.125" style="16" customWidth="1"/>
    <col min="6920" max="6920" width="6.75" style="16" customWidth="1"/>
    <col min="6921" max="6921" width="7" style="16" customWidth="1"/>
    <col min="6922" max="6922" width="4.375" style="16" bestFit="1" customWidth="1"/>
    <col min="6923" max="6923" width="11.5" style="16" customWidth="1"/>
    <col min="6924" max="6935" width="6.625" style="16" customWidth="1"/>
    <col min="6936" max="6936" width="4.375" style="16" bestFit="1" customWidth="1"/>
    <col min="6937" max="6937" width="4.875" style="16" customWidth="1"/>
    <col min="6938" max="6938" width="6.25" style="16" customWidth="1"/>
    <col min="6939" max="6939" width="2" style="16" customWidth="1"/>
    <col min="6940" max="7168" width="9" style="16"/>
    <col min="7169" max="7170" width="2" style="16" customWidth="1"/>
    <col min="7171" max="7172" width="5.25" style="16" customWidth="1"/>
    <col min="7173" max="7173" width="6.5" style="16" customWidth="1"/>
    <col min="7174" max="7174" width="5.75" style="16" customWidth="1"/>
    <col min="7175" max="7175" width="14.125" style="16" customWidth="1"/>
    <col min="7176" max="7176" width="6.75" style="16" customWidth="1"/>
    <col min="7177" max="7177" width="7" style="16" customWidth="1"/>
    <col min="7178" max="7178" width="4.375" style="16" bestFit="1" customWidth="1"/>
    <col min="7179" max="7179" width="11.5" style="16" customWidth="1"/>
    <col min="7180" max="7191" width="6.625" style="16" customWidth="1"/>
    <col min="7192" max="7192" width="4.375" style="16" bestFit="1" customWidth="1"/>
    <col min="7193" max="7193" width="4.875" style="16" customWidth="1"/>
    <col min="7194" max="7194" width="6.25" style="16" customWidth="1"/>
    <col min="7195" max="7195" width="2" style="16" customWidth="1"/>
    <col min="7196" max="7424" width="9" style="16"/>
    <col min="7425" max="7426" width="2" style="16" customWidth="1"/>
    <col min="7427" max="7428" width="5.25" style="16" customWidth="1"/>
    <col min="7429" max="7429" width="6.5" style="16" customWidth="1"/>
    <col min="7430" max="7430" width="5.75" style="16" customWidth="1"/>
    <col min="7431" max="7431" width="14.125" style="16" customWidth="1"/>
    <col min="7432" max="7432" width="6.75" style="16" customWidth="1"/>
    <col min="7433" max="7433" width="7" style="16" customWidth="1"/>
    <col min="7434" max="7434" width="4.375" style="16" bestFit="1" customWidth="1"/>
    <col min="7435" max="7435" width="11.5" style="16" customWidth="1"/>
    <col min="7436" max="7447" width="6.625" style="16" customWidth="1"/>
    <col min="7448" max="7448" width="4.375" style="16" bestFit="1" customWidth="1"/>
    <col min="7449" max="7449" width="4.875" style="16" customWidth="1"/>
    <col min="7450" max="7450" width="6.25" style="16" customWidth="1"/>
    <col min="7451" max="7451" width="2" style="16" customWidth="1"/>
    <col min="7452" max="7680" width="9" style="16"/>
    <col min="7681" max="7682" width="2" style="16" customWidth="1"/>
    <col min="7683" max="7684" width="5.25" style="16" customWidth="1"/>
    <col min="7685" max="7685" width="6.5" style="16" customWidth="1"/>
    <col min="7686" max="7686" width="5.75" style="16" customWidth="1"/>
    <col min="7687" max="7687" width="14.125" style="16" customWidth="1"/>
    <col min="7688" max="7688" width="6.75" style="16" customWidth="1"/>
    <col min="7689" max="7689" width="7" style="16" customWidth="1"/>
    <col min="7690" max="7690" width="4.375" style="16" bestFit="1" customWidth="1"/>
    <col min="7691" max="7691" width="11.5" style="16" customWidth="1"/>
    <col min="7692" max="7703" width="6.625" style="16" customWidth="1"/>
    <col min="7704" max="7704" width="4.375" style="16" bestFit="1" customWidth="1"/>
    <col min="7705" max="7705" width="4.875" style="16" customWidth="1"/>
    <col min="7706" max="7706" width="6.25" style="16" customWidth="1"/>
    <col min="7707" max="7707" width="2" style="16" customWidth="1"/>
    <col min="7708" max="7936" width="9" style="16"/>
    <col min="7937" max="7938" width="2" style="16" customWidth="1"/>
    <col min="7939" max="7940" width="5.25" style="16" customWidth="1"/>
    <col min="7941" max="7941" width="6.5" style="16" customWidth="1"/>
    <col min="7942" max="7942" width="5.75" style="16" customWidth="1"/>
    <col min="7943" max="7943" width="14.125" style="16" customWidth="1"/>
    <col min="7944" max="7944" width="6.75" style="16" customWidth="1"/>
    <col min="7945" max="7945" width="7" style="16" customWidth="1"/>
    <col min="7946" max="7946" width="4.375" style="16" bestFit="1" customWidth="1"/>
    <col min="7947" max="7947" width="11.5" style="16" customWidth="1"/>
    <col min="7948" max="7959" width="6.625" style="16" customWidth="1"/>
    <col min="7960" max="7960" width="4.375" style="16" bestFit="1" customWidth="1"/>
    <col min="7961" max="7961" width="4.875" style="16" customWidth="1"/>
    <col min="7962" max="7962" width="6.25" style="16" customWidth="1"/>
    <col min="7963" max="7963" width="2" style="16" customWidth="1"/>
    <col min="7964" max="8192" width="9" style="16"/>
    <col min="8193" max="8194" width="2" style="16" customWidth="1"/>
    <col min="8195" max="8196" width="5.25" style="16" customWidth="1"/>
    <col min="8197" max="8197" width="6.5" style="16" customWidth="1"/>
    <col min="8198" max="8198" width="5.75" style="16" customWidth="1"/>
    <col min="8199" max="8199" width="14.125" style="16" customWidth="1"/>
    <col min="8200" max="8200" width="6.75" style="16" customWidth="1"/>
    <col min="8201" max="8201" width="7" style="16" customWidth="1"/>
    <col min="8202" max="8202" width="4.375" style="16" bestFit="1" customWidth="1"/>
    <col min="8203" max="8203" width="11.5" style="16" customWidth="1"/>
    <col min="8204" max="8215" width="6.625" style="16" customWidth="1"/>
    <col min="8216" max="8216" width="4.375" style="16" bestFit="1" customWidth="1"/>
    <col min="8217" max="8217" width="4.875" style="16" customWidth="1"/>
    <col min="8218" max="8218" width="6.25" style="16" customWidth="1"/>
    <col min="8219" max="8219" width="2" style="16" customWidth="1"/>
    <col min="8220" max="8448" width="9" style="16"/>
    <col min="8449" max="8450" width="2" style="16" customWidth="1"/>
    <col min="8451" max="8452" width="5.25" style="16" customWidth="1"/>
    <col min="8453" max="8453" width="6.5" style="16" customWidth="1"/>
    <col min="8454" max="8454" width="5.75" style="16" customWidth="1"/>
    <col min="8455" max="8455" width="14.125" style="16" customWidth="1"/>
    <col min="8456" max="8456" width="6.75" style="16" customWidth="1"/>
    <col min="8457" max="8457" width="7" style="16" customWidth="1"/>
    <col min="8458" max="8458" width="4.375" style="16" bestFit="1" customWidth="1"/>
    <col min="8459" max="8459" width="11.5" style="16" customWidth="1"/>
    <col min="8460" max="8471" width="6.625" style="16" customWidth="1"/>
    <col min="8472" max="8472" width="4.375" style="16" bestFit="1" customWidth="1"/>
    <col min="8473" max="8473" width="4.875" style="16" customWidth="1"/>
    <col min="8474" max="8474" width="6.25" style="16" customWidth="1"/>
    <col min="8475" max="8475" width="2" style="16" customWidth="1"/>
    <col min="8476" max="8704" width="9" style="16"/>
    <col min="8705" max="8706" width="2" style="16" customWidth="1"/>
    <col min="8707" max="8708" width="5.25" style="16" customWidth="1"/>
    <col min="8709" max="8709" width="6.5" style="16" customWidth="1"/>
    <col min="8710" max="8710" width="5.75" style="16" customWidth="1"/>
    <col min="8711" max="8711" width="14.125" style="16" customWidth="1"/>
    <col min="8712" max="8712" width="6.75" style="16" customWidth="1"/>
    <col min="8713" max="8713" width="7" style="16" customWidth="1"/>
    <col min="8714" max="8714" width="4.375" style="16" bestFit="1" customWidth="1"/>
    <col min="8715" max="8715" width="11.5" style="16" customWidth="1"/>
    <col min="8716" max="8727" width="6.625" style="16" customWidth="1"/>
    <col min="8728" max="8728" width="4.375" style="16" bestFit="1" customWidth="1"/>
    <col min="8729" max="8729" width="4.875" style="16" customWidth="1"/>
    <col min="8730" max="8730" width="6.25" style="16" customWidth="1"/>
    <col min="8731" max="8731" width="2" style="16" customWidth="1"/>
    <col min="8732" max="8960" width="9" style="16"/>
    <col min="8961" max="8962" width="2" style="16" customWidth="1"/>
    <col min="8963" max="8964" width="5.25" style="16" customWidth="1"/>
    <col min="8965" max="8965" width="6.5" style="16" customWidth="1"/>
    <col min="8966" max="8966" width="5.75" style="16" customWidth="1"/>
    <col min="8967" max="8967" width="14.125" style="16" customWidth="1"/>
    <col min="8968" max="8968" width="6.75" style="16" customWidth="1"/>
    <col min="8969" max="8969" width="7" style="16" customWidth="1"/>
    <col min="8970" max="8970" width="4.375" style="16" bestFit="1" customWidth="1"/>
    <col min="8971" max="8971" width="11.5" style="16" customWidth="1"/>
    <col min="8972" max="8983" width="6.625" style="16" customWidth="1"/>
    <col min="8984" max="8984" width="4.375" style="16" bestFit="1" customWidth="1"/>
    <col min="8985" max="8985" width="4.875" style="16" customWidth="1"/>
    <col min="8986" max="8986" width="6.25" style="16" customWidth="1"/>
    <col min="8987" max="8987" width="2" style="16" customWidth="1"/>
    <col min="8988" max="9216" width="9" style="16"/>
    <col min="9217" max="9218" width="2" style="16" customWidth="1"/>
    <col min="9219" max="9220" width="5.25" style="16" customWidth="1"/>
    <col min="9221" max="9221" width="6.5" style="16" customWidth="1"/>
    <col min="9222" max="9222" width="5.75" style="16" customWidth="1"/>
    <col min="9223" max="9223" width="14.125" style="16" customWidth="1"/>
    <col min="9224" max="9224" width="6.75" style="16" customWidth="1"/>
    <col min="9225" max="9225" width="7" style="16" customWidth="1"/>
    <col min="9226" max="9226" width="4.375" style="16" bestFit="1" customWidth="1"/>
    <col min="9227" max="9227" width="11.5" style="16" customWidth="1"/>
    <col min="9228" max="9239" width="6.625" style="16" customWidth="1"/>
    <col min="9240" max="9240" width="4.375" style="16" bestFit="1" customWidth="1"/>
    <col min="9241" max="9241" width="4.875" style="16" customWidth="1"/>
    <col min="9242" max="9242" width="6.25" style="16" customWidth="1"/>
    <col min="9243" max="9243" width="2" style="16" customWidth="1"/>
    <col min="9244" max="9472" width="9" style="16"/>
    <col min="9473" max="9474" width="2" style="16" customWidth="1"/>
    <col min="9475" max="9476" width="5.25" style="16" customWidth="1"/>
    <col min="9477" max="9477" width="6.5" style="16" customWidth="1"/>
    <col min="9478" max="9478" width="5.75" style="16" customWidth="1"/>
    <col min="9479" max="9479" width="14.125" style="16" customWidth="1"/>
    <col min="9480" max="9480" width="6.75" style="16" customWidth="1"/>
    <col min="9481" max="9481" width="7" style="16" customWidth="1"/>
    <col min="9482" max="9482" width="4.375" style="16" bestFit="1" customWidth="1"/>
    <col min="9483" max="9483" width="11.5" style="16" customWidth="1"/>
    <col min="9484" max="9495" width="6.625" style="16" customWidth="1"/>
    <col min="9496" max="9496" width="4.375" style="16" bestFit="1" customWidth="1"/>
    <col min="9497" max="9497" width="4.875" style="16" customWidth="1"/>
    <col min="9498" max="9498" width="6.25" style="16" customWidth="1"/>
    <col min="9499" max="9499" width="2" style="16" customWidth="1"/>
    <col min="9500" max="9728" width="9" style="16"/>
    <col min="9729" max="9730" width="2" style="16" customWidth="1"/>
    <col min="9731" max="9732" width="5.25" style="16" customWidth="1"/>
    <col min="9733" max="9733" width="6.5" style="16" customWidth="1"/>
    <col min="9734" max="9734" width="5.75" style="16" customWidth="1"/>
    <col min="9735" max="9735" width="14.125" style="16" customWidth="1"/>
    <col min="9736" max="9736" width="6.75" style="16" customWidth="1"/>
    <col min="9737" max="9737" width="7" style="16" customWidth="1"/>
    <col min="9738" max="9738" width="4.375" style="16" bestFit="1" customWidth="1"/>
    <col min="9739" max="9739" width="11.5" style="16" customWidth="1"/>
    <col min="9740" max="9751" width="6.625" style="16" customWidth="1"/>
    <col min="9752" max="9752" width="4.375" style="16" bestFit="1" customWidth="1"/>
    <col min="9753" max="9753" width="4.875" style="16" customWidth="1"/>
    <col min="9754" max="9754" width="6.25" style="16" customWidth="1"/>
    <col min="9755" max="9755" width="2" style="16" customWidth="1"/>
    <col min="9756" max="9984" width="9" style="16"/>
    <col min="9985" max="9986" width="2" style="16" customWidth="1"/>
    <col min="9987" max="9988" width="5.25" style="16" customWidth="1"/>
    <col min="9989" max="9989" width="6.5" style="16" customWidth="1"/>
    <col min="9990" max="9990" width="5.75" style="16" customWidth="1"/>
    <col min="9991" max="9991" width="14.125" style="16" customWidth="1"/>
    <col min="9992" max="9992" width="6.75" style="16" customWidth="1"/>
    <col min="9993" max="9993" width="7" style="16" customWidth="1"/>
    <col min="9994" max="9994" width="4.375" style="16" bestFit="1" customWidth="1"/>
    <col min="9995" max="9995" width="11.5" style="16" customWidth="1"/>
    <col min="9996" max="10007" width="6.625" style="16" customWidth="1"/>
    <col min="10008" max="10008" width="4.375" style="16" bestFit="1" customWidth="1"/>
    <col min="10009" max="10009" width="4.875" style="16" customWidth="1"/>
    <col min="10010" max="10010" width="6.25" style="16" customWidth="1"/>
    <col min="10011" max="10011" width="2" style="16" customWidth="1"/>
    <col min="10012" max="10240" width="9" style="16"/>
    <col min="10241" max="10242" width="2" style="16" customWidth="1"/>
    <col min="10243" max="10244" width="5.25" style="16" customWidth="1"/>
    <col min="10245" max="10245" width="6.5" style="16" customWidth="1"/>
    <col min="10246" max="10246" width="5.75" style="16" customWidth="1"/>
    <col min="10247" max="10247" width="14.125" style="16" customWidth="1"/>
    <col min="10248" max="10248" width="6.75" style="16" customWidth="1"/>
    <col min="10249" max="10249" width="7" style="16" customWidth="1"/>
    <col min="10250" max="10250" width="4.375" style="16" bestFit="1" customWidth="1"/>
    <col min="10251" max="10251" width="11.5" style="16" customWidth="1"/>
    <col min="10252" max="10263" width="6.625" style="16" customWidth="1"/>
    <col min="10264" max="10264" width="4.375" style="16" bestFit="1" customWidth="1"/>
    <col min="10265" max="10265" width="4.875" style="16" customWidth="1"/>
    <col min="10266" max="10266" width="6.25" style="16" customWidth="1"/>
    <col min="10267" max="10267" width="2" style="16" customWidth="1"/>
    <col min="10268" max="10496" width="9" style="16"/>
    <col min="10497" max="10498" width="2" style="16" customWidth="1"/>
    <col min="10499" max="10500" width="5.25" style="16" customWidth="1"/>
    <col min="10501" max="10501" width="6.5" style="16" customWidth="1"/>
    <col min="10502" max="10502" width="5.75" style="16" customWidth="1"/>
    <col min="10503" max="10503" width="14.125" style="16" customWidth="1"/>
    <col min="10504" max="10504" width="6.75" style="16" customWidth="1"/>
    <col min="10505" max="10505" width="7" style="16" customWidth="1"/>
    <col min="10506" max="10506" width="4.375" style="16" bestFit="1" customWidth="1"/>
    <col min="10507" max="10507" width="11.5" style="16" customWidth="1"/>
    <col min="10508" max="10519" width="6.625" style="16" customWidth="1"/>
    <col min="10520" max="10520" width="4.375" style="16" bestFit="1" customWidth="1"/>
    <col min="10521" max="10521" width="4.875" style="16" customWidth="1"/>
    <col min="10522" max="10522" width="6.25" style="16" customWidth="1"/>
    <col min="10523" max="10523" width="2" style="16" customWidth="1"/>
    <col min="10524" max="10752" width="9" style="16"/>
    <col min="10753" max="10754" width="2" style="16" customWidth="1"/>
    <col min="10755" max="10756" width="5.25" style="16" customWidth="1"/>
    <col min="10757" max="10757" width="6.5" style="16" customWidth="1"/>
    <col min="10758" max="10758" width="5.75" style="16" customWidth="1"/>
    <col min="10759" max="10759" width="14.125" style="16" customWidth="1"/>
    <col min="10760" max="10760" width="6.75" style="16" customWidth="1"/>
    <col min="10761" max="10761" width="7" style="16" customWidth="1"/>
    <col min="10762" max="10762" width="4.375" style="16" bestFit="1" customWidth="1"/>
    <col min="10763" max="10763" width="11.5" style="16" customWidth="1"/>
    <col min="10764" max="10775" width="6.625" style="16" customWidth="1"/>
    <col min="10776" max="10776" width="4.375" style="16" bestFit="1" customWidth="1"/>
    <col min="10777" max="10777" width="4.875" style="16" customWidth="1"/>
    <col min="10778" max="10778" width="6.25" style="16" customWidth="1"/>
    <col min="10779" max="10779" width="2" style="16" customWidth="1"/>
    <col min="10780" max="11008" width="9" style="16"/>
    <col min="11009" max="11010" width="2" style="16" customWidth="1"/>
    <col min="11011" max="11012" width="5.25" style="16" customWidth="1"/>
    <col min="11013" max="11013" width="6.5" style="16" customWidth="1"/>
    <col min="11014" max="11014" width="5.75" style="16" customWidth="1"/>
    <col min="11015" max="11015" width="14.125" style="16" customWidth="1"/>
    <col min="11016" max="11016" width="6.75" style="16" customWidth="1"/>
    <col min="11017" max="11017" width="7" style="16" customWidth="1"/>
    <col min="11018" max="11018" width="4.375" style="16" bestFit="1" customWidth="1"/>
    <col min="11019" max="11019" width="11.5" style="16" customWidth="1"/>
    <col min="11020" max="11031" width="6.625" style="16" customWidth="1"/>
    <col min="11032" max="11032" width="4.375" style="16" bestFit="1" customWidth="1"/>
    <col min="11033" max="11033" width="4.875" style="16" customWidth="1"/>
    <col min="11034" max="11034" width="6.25" style="16" customWidth="1"/>
    <col min="11035" max="11035" width="2" style="16" customWidth="1"/>
    <col min="11036" max="11264" width="9" style="16"/>
    <col min="11265" max="11266" width="2" style="16" customWidth="1"/>
    <col min="11267" max="11268" width="5.25" style="16" customWidth="1"/>
    <col min="11269" max="11269" width="6.5" style="16" customWidth="1"/>
    <col min="11270" max="11270" width="5.75" style="16" customWidth="1"/>
    <col min="11271" max="11271" width="14.125" style="16" customWidth="1"/>
    <col min="11272" max="11272" width="6.75" style="16" customWidth="1"/>
    <col min="11273" max="11273" width="7" style="16" customWidth="1"/>
    <col min="11274" max="11274" width="4.375" style="16" bestFit="1" customWidth="1"/>
    <col min="11275" max="11275" width="11.5" style="16" customWidth="1"/>
    <col min="11276" max="11287" width="6.625" style="16" customWidth="1"/>
    <col min="11288" max="11288" width="4.375" style="16" bestFit="1" customWidth="1"/>
    <col min="11289" max="11289" width="4.875" style="16" customWidth="1"/>
    <col min="11290" max="11290" width="6.25" style="16" customWidth="1"/>
    <col min="11291" max="11291" width="2" style="16" customWidth="1"/>
    <col min="11292" max="11520" width="9" style="16"/>
    <col min="11521" max="11522" width="2" style="16" customWidth="1"/>
    <col min="11523" max="11524" width="5.25" style="16" customWidth="1"/>
    <col min="11525" max="11525" width="6.5" style="16" customWidth="1"/>
    <col min="11526" max="11526" width="5.75" style="16" customWidth="1"/>
    <col min="11527" max="11527" width="14.125" style="16" customWidth="1"/>
    <col min="11528" max="11528" width="6.75" style="16" customWidth="1"/>
    <col min="11529" max="11529" width="7" style="16" customWidth="1"/>
    <col min="11530" max="11530" width="4.375" style="16" bestFit="1" customWidth="1"/>
    <col min="11531" max="11531" width="11.5" style="16" customWidth="1"/>
    <col min="11532" max="11543" width="6.625" style="16" customWidth="1"/>
    <col min="11544" max="11544" width="4.375" style="16" bestFit="1" customWidth="1"/>
    <col min="11545" max="11545" width="4.875" style="16" customWidth="1"/>
    <col min="11546" max="11546" width="6.25" style="16" customWidth="1"/>
    <col min="11547" max="11547" width="2" style="16" customWidth="1"/>
    <col min="11548" max="11776" width="9" style="16"/>
    <col min="11777" max="11778" width="2" style="16" customWidth="1"/>
    <col min="11779" max="11780" width="5.25" style="16" customWidth="1"/>
    <col min="11781" max="11781" width="6.5" style="16" customWidth="1"/>
    <col min="11782" max="11782" width="5.75" style="16" customWidth="1"/>
    <col min="11783" max="11783" width="14.125" style="16" customWidth="1"/>
    <col min="11784" max="11784" width="6.75" style="16" customWidth="1"/>
    <col min="11785" max="11785" width="7" style="16" customWidth="1"/>
    <col min="11786" max="11786" width="4.375" style="16" bestFit="1" customWidth="1"/>
    <col min="11787" max="11787" width="11.5" style="16" customWidth="1"/>
    <col min="11788" max="11799" width="6.625" style="16" customWidth="1"/>
    <col min="11800" max="11800" width="4.375" style="16" bestFit="1" customWidth="1"/>
    <col min="11801" max="11801" width="4.875" style="16" customWidth="1"/>
    <col min="11802" max="11802" width="6.25" style="16" customWidth="1"/>
    <col min="11803" max="11803" width="2" style="16" customWidth="1"/>
    <col min="11804" max="12032" width="9" style="16"/>
    <col min="12033" max="12034" width="2" style="16" customWidth="1"/>
    <col min="12035" max="12036" width="5.25" style="16" customWidth="1"/>
    <col min="12037" max="12037" width="6.5" style="16" customWidth="1"/>
    <col min="12038" max="12038" width="5.75" style="16" customWidth="1"/>
    <col min="12039" max="12039" width="14.125" style="16" customWidth="1"/>
    <col min="12040" max="12040" width="6.75" style="16" customWidth="1"/>
    <col min="12041" max="12041" width="7" style="16" customWidth="1"/>
    <col min="12042" max="12042" width="4.375" style="16" bestFit="1" customWidth="1"/>
    <col min="12043" max="12043" width="11.5" style="16" customWidth="1"/>
    <col min="12044" max="12055" width="6.625" style="16" customWidth="1"/>
    <col min="12056" max="12056" width="4.375" style="16" bestFit="1" customWidth="1"/>
    <col min="12057" max="12057" width="4.875" style="16" customWidth="1"/>
    <col min="12058" max="12058" width="6.25" style="16" customWidth="1"/>
    <col min="12059" max="12059" width="2" style="16" customWidth="1"/>
    <col min="12060" max="12288" width="9" style="16"/>
    <col min="12289" max="12290" width="2" style="16" customWidth="1"/>
    <col min="12291" max="12292" width="5.25" style="16" customWidth="1"/>
    <col min="12293" max="12293" width="6.5" style="16" customWidth="1"/>
    <col min="12294" max="12294" width="5.75" style="16" customWidth="1"/>
    <col min="12295" max="12295" width="14.125" style="16" customWidth="1"/>
    <col min="12296" max="12296" width="6.75" style="16" customWidth="1"/>
    <col min="12297" max="12297" width="7" style="16" customWidth="1"/>
    <col min="12298" max="12298" width="4.375" style="16" bestFit="1" customWidth="1"/>
    <col min="12299" max="12299" width="11.5" style="16" customWidth="1"/>
    <col min="12300" max="12311" width="6.625" style="16" customWidth="1"/>
    <col min="12312" max="12312" width="4.375" style="16" bestFit="1" customWidth="1"/>
    <col min="12313" max="12313" width="4.875" style="16" customWidth="1"/>
    <col min="12314" max="12314" width="6.25" style="16" customWidth="1"/>
    <col min="12315" max="12315" width="2" style="16" customWidth="1"/>
    <col min="12316" max="12544" width="9" style="16"/>
    <col min="12545" max="12546" width="2" style="16" customWidth="1"/>
    <col min="12547" max="12548" width="5.25" style="16" customWidth="1"/>
    <col min="12549" max="12549" width="6.5" style="16" customWidth="1"/>
    <col min="12550" max="12550" width="5.75" style="16" customWidth="1"/>
    <col min="12551" max="12551" width="14.125" style="16" customWidth="1"/>
    <col min="12552" max="12552" width="6.75" style="16" customWidth="1"/>
    <col min="12553" max="12553" width="7" style="16" customWidth="1"/>
    <col min="12554" max="12554" width="4.375" style="16" bestFit="1" customWidth="1"/>
    <col min="12555" max="12555" width="11.5" style="16" customWidth="1"/>
    <col min="12556" max="12567" width="6.625" style="16" customWidth="1"/>
    <col min="12568" max="12568" width="4.375" style="16" bestFit="1" customWidth="1"/>
    <col min="12569" max="12569" width="4.875" style="16" customWidth="1"/>
    <col min="12570" max="12570" width="6.25" style="16" customWidth="1"/>
    <col min="12571" max="12571" width="2" style="16" customWidth="1"/>
    <col min="12572" max="12800" width="9" style="16"/>
    <col min="12801" max="12802" width="2" style="16" customWidth="1"/>
    <col min="12803" max="12804" width="5.25" style="16" customWidth="1"/>
    <col min="12805" max="12805" width="6.5" style="16" customWidth="1"/>
    <col min="12806" max="12806" width="5.75" style="16" customWidth="1"/>
    <col min="12807" max="12807" width="14.125" style="16" customWidth="1"/>
    <col min="12808" max="12808" width="6.75" style="16" customWidth="1"/>
    <col min="12809" max="12809" width="7" style="16" customWidth="1"/>
    <col min="12810" max="12810" width="4.375" style="16" bestFit="1" customWidth="1"/>
    <col min="12811" max="12811" width="11.5" style="16" customWidth="1"/>
    <col min="12812" max="12823" width="6.625" style="16" customWidth="1"/>
    <col min="12824" max="12824" width="4.375" style="16" bestFit="1" customWidth="1"/>
    <col min="12825" max="12825" width="4.875" style="16" customWidth="1"/>
    <col min="12826" max="12826" width="6.25" style="16" customWidth="1"/>
    <col min="12827" max="12827" width="2" style="16" customWidth="1"/>
    <col min="12828" max="13056" width="9" style="16"/>
    <col min="13057" max="13058" width="2" style="16" customWidth="1"/>
    <col min="13059" max="13060" width="5.25" style="16" customWidth="1"/>
    <col min="13061" max="13061" width="6.5" style="16" customWidth="1"/>
    <col min="13062" max="13062" width="5.75" style="16" customWidth="1"/>
    <col min="13063" max="13063" width="14.125" style="16" customWidth="1"/>
    <col min="13064" max="13064" width="6.75" style="16" customWidth="1"/>
    <col min="13065" max="13065" width="7" style="16" customWidth="1"/>
    <col min="13066" max="13066" width="4.375" style="16" bestFit="1" customWidth="1"/>
    <col min="13067" max="13067" width="11.5" style="16" customWidth="1"/>
    <col min="13068" max="13079" width="6.625" style="16" customWidth="1"/>
    <col min="13080" max="13080" width="4.375" style="16" bestFit="1" customWidth="1"/>
    <col min="13081" max="13081" width="4.875" style="16" customWidth="1"/>
    <col min="13082" max="13082" width="6.25" style="16" customWidth="1"/>
    <col min="13083" max="13083" width="2" style="16" customWidth="1"/>
    <col min="13084" max="13312" width="9" style="16"/>
    <col min="13313" max="13314" width="2" style="16" customWidth="1"/>
    <col min="13315" max="13316" width="5.25" style="16" customWidth="1"/>
    <col min="13317" max="13317" width="6.5" style="16" customWidth="1"/>
    <col min="13318" max="13318" width="5.75" style="16" customWidth="1"/>
    <col min="13319" max="13319" width="14.125" style="16" customWidth="1"/>
    <col min="13320" max="13320" width="6.75" style="16" customWidth="1"/>
    <col min="13321" max="13321" width="7" style="16" customWidth="1"/>
    <col min="13322" max="13322" width="4.375" style="16" bestFit="1" customWidth="1"/>
    <col min="13323" max="13323" width="11.5" style="16" customWidth="1"/>
    <col min="13324" max="13335" width="6.625" style="16" customWidth="1"/>
    <col min="13336" max="13336" width="4.375" style="16" bestFit="1" customWidth="1"/>
    <col min="13337" max="13337" width="4.875" style="16" customWidth="1"/>
    <col min="13338" max="13338" width="6.25" style="16" customWidth="1"/>
    <col min="13339" max="13339" width="2" style="16" customWidth="1"/>
    <col min="13340" max="13568" width="9" style="16"/>
    <col min="13569" max="13570" width="2" style="16" customWidth="1"/>
    <col min="13571" max="13572" width="5.25" style="16" customWidth="1"/>
    <col min="13573" max="13573" width="6.5" style="16" customWidth="1"/>
    <col min="13574" max="13574" width="5.75" style="16" customWidth="1"/>
    <col min="13575" max="13575" width="14.125" style="16" customWidth="1"/>
    <col min="13576" max="13576" width="6.75" style="16" customWidth="1"/>
    <col min="13577" max="13577" width="7" style="16" customWidth="1"/>
    <col min="13578" max="13578" width="4.375" style="16" bestFit="1" customWidth="1"/>
    <col min="13579" max="13579" width="11.5" style="16" customWidth="1"/>
    <col min="13580" max="13591" width="6.625" style="16" customWidth="1"/>
    <col min="13592" max="13592" width="4.375" style="16" bestFit="1" customWidth="1"/>
    <col min="13593" max="13593" width="4.875" style="16" customWidth="1"/>
    <col min="13594" max="13594" width="6.25" style="16" customWidth="1"/>
    <col min="13595" max="13595" width="2" style="16" customWidth="1"/>
    <col min="13596" max="13824" width="9" style="16"/>
    <col min="13825" max="13826" width="2" style="16" customWidth="1"/>
    <col min="13827" max="13828" width="5.25" style="16" customWidth="1"/>
    <col min="13829" max="13829" width="6.5" style="16" customWidth="1"/>
    <col min="13830" max="13830" width="5.75" style="16" customWidth="1"/>
    <col min="13831" max="13831" width="14.125" style="16" customWidth="1"/>
    <col min="13832" max="13832" width="6.75" style="16" customWidth="1"/>
    <col min="13833" max="13833" width="7" style="16" customWidth="1"/>
    <col min="13834" max="13834" width="4.375" style="16" bestFit="1" customWidth="1"/>
    <col min="13835" max="13835" width="11.5" style="16" customWidth="1"/>
    <col min="13836" max="13847" width="6.625" style="16" customWidth="1"/>
    <col min="13848" max="13848" width="4.375" style="16" bestFit="1" customWidth="1"/>
    <col min="13849" max="13849" width="4.875" style="16" customWidth="1"/>
    <col min="13850" max="13850" width="6.25" style="16" customWidth="1"/>
    <col min="13851" max="13851" width="2" style="16" customWidth="1"/>
    <col min="13852" max="14080" width="9" style="16"/>
    <col min="14081" max="14082" width="2" style="16" customWidth="1"/>
    <col min="14083" max="14084" width="5.25" style="16" customWidth="1"/>
    <col min="14085" max="14085" width="6.5" style="16" customWidth="1"/>
    <col min="14086" max="14086" width="5.75" style="16" customWidth="1"/>
    <col min="14087" max="14087" width="14.125" style="16" customWidth="1"/>
    <col min="14088" max="14088" width="6.75" style="16" customWidth="1"/>
    <col min="14089" max="14089" width="7" style="16" customWidth="1"/>
    <col min="14090" max="14090" width="4.375" style="16" bestFit="1" customWidth="1"/>
    <col min="14091" max="14091" width="11.5" style="16" customWidth="1"/>
    <col min="14092" max="14103" width="6.625" style="16" customWidth="1"/>
    <col min="14104" max="14104" width="4.375" style="16" bestFit="1" customWidth="1"/>
    <col min="14105" max="14105" width="4.875" style="16" customWidth="1"/>
    <col min="14106" max="14106" width="6.25" style="16" customWidth="1"/>
    <col min="14107" max="14107" width="2" style="16" customWidth="1"/>
    <col min="14108" max="14336" width="9" style="16"/>
    <col min="14337" max="14338" width="2" style="16" customWidth="1"/>
    <col min="14339" max="14340" width="5.25" style="16" customWidth="1"/>
    <col min="14341" max="14341" width="6.5" style="16" customWidth="1"/>
    <col min="14342" max="14342" width="5.75" style="16" customWidth="1"/>
    <col min="14343" max="14343" width="14.125" style="16" customWidth="1"/>
    <col min="14344" max="14344" width="6.75" style="16" customWidth="1"/>
    <col min="14345" max="14345" width="7" style="16" customWidth="1"/>
    <col min="14346" max="14346" width="4.375" style="16" bestFit="1" customWidth="1"/>
    <col min="14347" max="14347" width="11.5" style="16" customWidth="1"/>
    <col min="14348" max="14359" width="6.625" style="16" customWidth="1"/>
    <col min="14360" max="14360" width="4.375" style="16" bestFit="1" customWidth="1"/>
    <col min="14361" max="14361" width="4.875" style="16" customWidth="1"/>
    <col min="14362" max="14362" width="6.25" style="16" customWidth="1"/>
    <col min="14363" max="14363" width="2" style="16" customWidth="1"/>
    <col min="14364" max="14592" width="9" style="16"/>
    <col min="14593" max="14594" width="2" style="16" customWidth="1"/>
    <col min="14595" max="14596" width="5.25" style="16" customWidth="1"/>
    <col min="14597" max="14597" width="6.5" style="16" customWidth="1"/>
    <col min="14598" max="14598" width="5.75" style="16" customWidth="1"/>
    <col min="14599" max="14599" width="14.125" style="16" customWidth="1"/>
    <col min="14600" max="14600" width="6.75" style="16" customWidth="1"/>
    <col min="14601" max="14601" width="7" style="16" customWidth="1"/>
    <col min="14602" max="14602" width="4.375" style="16" bestFit="1" customWidth="1"/>
    <col min="14603" max="14603" width="11.5" style="16" customWidth="1"/>
    <col min="14604" max="14615" width="6.625" style="16" customWidth="1"/>
    <col min="14616" max="14616" width="4.375" style="16" bestFit="1" customWidth="1"/>
    <col min="14617" max="14617" width="4.875" style="16" customWidth="1"/>
    <col min="14618" max="14618" width="6.25" style="16" customWidth="1"/>
    <col min="14619" max="14619" width="2" style="16" customWidth="1"/>
    <col min="14620" max="14848" width="9" style="16"/>
    <col min="14849" max="14850" width="2" style="16" customWidth="1"/>
    <col min="14851" max="14852" width="5.25" style="16" customWidth="1"/>
    <col min="14853" max="14853" width="6.5" style="16" customWidth="1"/>
    <col min="14854" max="14854" width="5.75" style="16" customWidth="1"/>
    <col min="14855" max="14855" width="14.125" style="16" customWidth="1"/>
    <col min="14856" max="14856" width="6.75" style="16" customWidth="1"/>
    <col min="14857" max="14857" width="7" style="16" customWidth="1"/>
    <col min="14858" max="14858" width="4.375" style="16" bestFit="1" customWidth="1"/>
    <col min="14859" max="14859" width="11.5" style="16" customWidth="1"/>
    <col min="14860" max="14871" width="6.625" style="16" customWidth="1"/>
    <col min="14872" max="14872" width="4.375" style="16" bestFit="1" customWidth="1"/>
    <col min="14873" max="14873" width="4.875" style="16" customWidth="1"/>
    <col min="14874" max="14874" width="6.25" style="16" customWidth="1"/>
    <col min="14875" max="14875" width="2" style="16" customWidth="1"/>
    <col min="14876" max="15104" width="9" style="16"/>
    <col min="15105" max="15106" width="2" style="16" customWidth="1"/>
    <col min="15107" max="15108" width="5.25" style="16" customWidth="1"/>
    <col min="15109" max="15109" width="6.5" style="16" customWidth="1"/>
    <col min="15110" max="15110" width="5.75" style="16" customWidth="1"/>
    <col min="15111" max="15111" width="14.125" style="16" customWidth="1"/>
    <col min="15112" max="15112" width="6.75" style="16" customWidth="1"/>
    <col min="15113" max="15113" width="7" style="16" customWidth="1"/>
    <col min="15114" max="15114" width="4.375" style="16" bestFit="1" customWidth="1"/>
    <col min="15115" max="15115" width="11.5" style="16" customWidth="1"/>
    <col min="15116" max="15127" width="6.625" style="16" customWidth="1"/>
    <col min="15128" max="15128" width="4.375" style="16" bestFit="1" customWidth="1"/>
    <col min="15129" max="15129" width="4.875" style="16" customWidth="1"/>
    <col min="15130" max="15130" width="6.25" style="16" customWidth="1"/>
    <col min="15131" max="15131" width="2" style="16" customWidth="1"/>
    <col min="15132" max="15360" width="9" style="16"/>
    <col min="15361" max="15362" width="2" style="16" customWidth="1"/>
    <col min="15363" max="15364" width="5.25" style="16" customWidth="1"/>
    <col min="15365" max="15365" width="6.5" style="16" customWidth="1"/>
    <col min="15366" max="15366" width="5.75" style="16" customWidth="1"/>
    <col min="15367" max="15367" width="14.125" style="16" customWidth="1"/>
    <col min="15368" max="15368" width="6.75" style="16" customWidth="1"/>
    <col min="15369" max="15369" width="7" style="16" customWidth="1"/>
    <col min="15370" max="15370" width="4.375" style="16" bestFit="1" customWidth="1"/>
    <col min="15371" max="15371" width="11.5" style="16" customWidth="1"/>
    <col min="15372" max="15383" width="6.625" style="16" customWidth="1"/>
    <col min="15384" max="15384" width="4.375" style="16" bestFit="1" customWidth="1"/>
    <col min="15385" max="15385" width="4.875" style="16" customWidth="1"/>
    <col min="15386" max="15386" width="6.25" style="16" customWidth="1"/>
    <col min="15387" max="15387" width="2" style="16" customWidth="1"/>
    <col min="15388" max="15616" width="9" style="16"/>
    <col min="15617" max="15618" width="2" style="16" customWidth="1"/>
    <col min="15619" max="15620" width="5.25" style="16" customWidth="1"/>
    <col min="15621" max="15621" width="6.5" style="16" customWidth="1"/>
    <col min="15622" max="15622" width="5.75" style="16" customWidth="1"/>
    <col min="15623" max="15623" width="14.125" style="16" customWidth="1"/>
    <col min="15624" max="15624" width="6.75" style="16" customWidth="1"/>
    <col min="15625" max="15625" width="7" style="16" customWidth="1"/>
    <col min="15626" max="15626" width="4.375" style="16" bestFit="1" customWidth="1"/>
    <col min="15627" max="15627" width="11.5" style="16" customWidth="1"/>
    <col min="15628" max="15639" width="6.625" style="16" customWidth="1"/>
    <col min="15640" max="15640" width="4.375" style="16" bestFit="1" customWidth="1"/>
    <col min="15641" max="15641" width="4.875" style="16" customWidth="1"/>
    <col min="15642" max="15642" width="6.25" style="16" customWidth="1"/>
    <col min="15643" max="15643" width="2" style="16" customWidth="1"/>
    <col min="15644" max="15872" width="9" style="16"/>
    <col min="15873" max="15874" width="2" style="16" customWidth="1"/>
    <col min="15875" max="15876" width="5.25" style="16" customWidth="1"/>
    <col min="15877" max="15877" width="6.5" style="16" customWidth="1"/>
    <col min="15878" max="15878" width="5.75" style="16" customWidth="1"/>
    <col min="15879" max="15879" width="14.125" style="16" customWidth="1"/>
    <col min="15880" max="15880" width="6.75" style="16" customWidth="1"/>
    <col min="15881" max="15881" width="7" style="16" customWidth="1"/>
    <col min="15882" max="15882" width="4.375" style="16" bestFit="1" customWidth="1"/>
    <col min="15883" max="15883" width="11.5" style="16" customWidth="1"/>
    <col min="15884" max="15895" width="6.625" style="16" customWidth="1"/>
    <col min="15896" max="15896" width="4.375" style="16" bestFit="1" customWidth="1"/>
    <col min="15897" max="15897" width="4.875" style="16" customWidth="1"/>
    <col min="15898" max="15898" width="6.25" style="16" customWidth="1"/>
    <col min="15899" max="15899" width="2" style="16" customWidth="1"/>
    <col min="15900" max="16128" width="9" style="16"/>
    <col min="16129" max="16130" width="2" style="16" customWidth="1"/>
    <col min="16131" max="16132" width="5.25" style="16" customWidth="1"/>
    <col min="16133" max="16133" width="6.5" style="16" customWidth="1"/>
    <col min="16134" max="16134" width="5.75" style="16" customWidth="1"/>
    <col min="16135" max="16135" width="14.125" style="16" customWidth="1"/>
    <col min="16136" max="16136" width="6.75" style="16" customWidth="1"/>
    <col min="16137" max="16137" width="7" style="16" customWidth="1"/>
    <col min="16138" max="16138" width="4.375" style="16" bestFit="1" customWidth="1"/>
    <col min="16139" max="16139" width="11.5" style="16" customWidth="1"/>
    <col min="16140" max="16151" width="6.625" style="16" customWidth="1"/>
    <col min="16152" max="16152" width="4.375" style="16" bestFit="1" customWidth="1"/>
    <col min="16153" max="16153" width="4.875" style="16" customWidth="1"/>
    <col min="16154" max="16154" width="6.25" style="16" customWidth="1"/>
    <col min="16155" max="16155" width="2" style="16" customWidth="1"/>
    <col min="16156" max="16384" width="9" style="16"/>
  </cols>
  <sheetData>
    <row r="1" spans="2:28" ht="13.5" customHeight="1">
      <c r="M1" s="301"/>
      <c r="N1" s="301"/>
      <c r="O1" s="301"/>
      <c r="Y1" s="301"/>
      <c r="Z1" s="301"/>
    </row>
    <row r="2" spans="2:28" ht="20.100000000000001" customHeight="1">
      <c r="B2" s="302" t="s">
        <v>229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</row>
    <row r="3" spans="2:28" ht="20.100000000000001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303" t="s">
        <v>67</v>
      </c>
      <c r="U3" s="303"/>
      <c r="V3" s="304">
        <f>補助金交付申請書!Q9</f>
        <v>0</v>
      </c>
      <c r="W3" s="304"/>
      <c r="X3" s="304"/>
      <c r="Y3" s="304"/>
      <c r="Z3" s="304"/>
      <c r="AA3" s="18"/>
    </row>
    <row r="4" spans="2:28" ht="20.100000000000001" customHeight="1">
      <c r="B4" s="17"/>
      <c r="C4" s="17"/>
      <c r="D4" s="17"/>
      <c r="E4" s="17"/>
      <c r="F4" s="17"/>
      <c r="G4" s="17"/>
      <c r="H4" s="17"/>
      <c r="I4" s="17"/>
      <c r="J4" s="17"/>
      <c r="K4" s="19" t="str">
        <f>IF(COUNTIF(L4:Z4,"エラー")=0,"","「エラー」と表示されている月の月例報告書を確認してください。⇒")</f>
        <v/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7"/>
    </row>
    <row r="5" spans="2:28" ht="20.25" customHeight="1">
      <c r="B5" s="17"/>
      <c r="C5" s="305"/>
      <c r="D5" s="306"/>
      <c r="E5" s="306"/>
      <c r="F5" s="306"/>
      <c r="G5" s="306"/>
      <c r="H5" s="306"/>
      <c r="I5" s="306"/>
      <c r="J5" s="306"/>
      <c r="K5" s="306"/>
      <c r="L5" s="309" t="s">
        <v>68</v>
      </c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17"/>
    </row>
    <row r="6" spans="2:28" ht="20.25" customHeight="1">
      <c r="B6" s="17"/>
      <c r="C6" s="307"/>
      <c r="D6" s="308"/>
      <c r="E6" s="308"/>
      <c r="F6" s="308"/>
      <c r="G6" s="308"/>
      <c r="H6" s="308"/>
      <c r="I6" s="308"/>
      <c r="J6" s="308"/>
      <c r="K6" s="308"/>
      <c r="L6" s="21" t="s">
        <v>69</v>
      </c>
      <c r="M6" s="21" t="s">
        <v>70</v>
      </c>
      <c r="N6" s="21" t="s">
        <v>71</v>
      </c>
      <c r="O6" s="21" t="s">
        <v>72</v>
      </c>
      <c r="P6" s="21" t="s">
        <v>73</v>
      </c>
      <c r="Q6" s="21" t="s">
        <v>74</v>
      </c>
      <c r="R6" s="21" t="s">
        <v>75</v>
      </c>
      <c r="S6" s="21" t="s">
        <v>76</v>
      </c>
      <c r="T6" s="21" t="s">
        <v>77</v>
      </c>
      <c r="U6" s="21" t="s">
        <v>78</v>
      </c>
      <c r="V6" s="21" t="s">
        <v>79</v>
      </c>
      <c r="W6" s="21" t="s">
        <v>80</v>
      </c>
      <c r="X6" s="225" t="s">
        <v>81</v>
      </c>
      <c r="Y6" s="225"/>
      <c r="Z6" s="225"/>
      <c r="AA6" s="17"/>
    </row>
    <row r="7" spans="2:28" ht="20.25" customHeight="1">
      <c r="B7" s="17"/>
      <c r="C7" s="222" t="s">
        <v>82</v>
      </c>
      <c r="D7" s="223"/>
      <c r="E7" s="224"/>
      <c r="F7" s="296" t="s">
        <v>83</v>
      </c>
      <c r="G7" s="297"/>
      <c r="H7" s="297"/>
      <c r="I7" s="297"/>
      <c r="J7" s="297"/>
      <c r="K7" s="298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22" t="s">
        <v>16</v>
      </c>
      <c r="Y7" s="272" t="str">
        <f t="shared" ref="Y7:Y14" si="0">IF(SUM(L7:W7)=0,"",SUM(L7:W7))</f>
        <v/>
      </c>
      <c r="Z7" s="273"/>
      <c r="AA7" s="17"/>
      <c r="AB7" s="16" t="str">
        <f>+IF(Y7&lt;SUM(Y8:Z10),"長時間部分が基本分を超えています。","")</f>
        <v/>
      </c>
    </row>
    <row r="8" spans="2:28" ht="20.25" customHeight="1">
      <c r="B8" s="17"/>
      <c r="C8" s="229"/>
      <c r="D8" s="291"/>
      <c r="E8" s="230"/>
      <c r="F8" s="285" t="s">
        <v>84</v>
      </c>
      <c r="G8" s="286"/>
      <c r="H8" s="286"/>
      <c r="I8" s="286"/>
      <c r="J8" s="287"/>
      <c r="K8" s="23" t="s">
        <v>23</v>
      </c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24" t="s">
        <v>24</v>
      </c>
      <c r="Y8" s="272" t="str">
        <f t="shared" si="0"/>
        <v/>
      </c>
      <c r="Z8" s="273"/>
      <c r="AA8" s="17"/>
    </row>
    <row r="9" spans="2:28" ht="20.25" customHeight="1">
      <c r="B9" s="17"/>
      <c r="C9" s="229"/>
      <c r="D9" s="291"/>
      <c r="E9" s="230"/>
      <c r="F9" s="238"/>
      <c r="G9" s="239"/>
      <c r="H9" s="239"/>
      <c r="I9" s="239"/>
      <c r="J9" s="240"/>
      <c r="K9" s="23" t="s">
        <v>25</v>
      </c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24" t="s">
        <v>26</v>
      </c>
      <c r="Y9" s="272" t="str">
        <f t="shared" si="0"/>
        <v/>
      </c>
      <c r="Z9" s="273"/>
      <c r="AA9" s="17"/>
    </row>
    <row r="10" spans="2:28" ht="20.25" customHeight="1">
      <c r="B10" s="17"/>
      <c r="C10" s="229"/>
      <c r="D10" s="291"/>
      <c r="E10" s="230"/>
      <c r="F10" s="288"/>
      <c r="G10" s="289"/>
      <c r="H10" s="289"/>
      <c r="I10" s="289"/>
      <c r="J10" s="290"/>
      <c r="K10" s="25" t="s">
        <v>27</v>
      </c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26" t="s">
        <v>28</v>
      </c>
      <c r="Y10" s="274" t="str">
        <f t="shared" si="0"/>
        <v/>
      </c>
      <c r="Z10" s="275"/>
      <c r="AA10" s="17"/>
    </row>
    <row r="11" spans="2:28" ht="20.25" customHeight="1">
      <c r="B11" s="17"/>
      <c r="C11" s="229"/>
      <c r="D11" s="291"/>
      <c r="E11" s="230"/>
      <c r="F11" s="296" t="s">
        <v>216</v>
      </c>
      <c r="G11" s="297"/>
      <c r="H11" s="297"/>
      <c r="I11" s="297"/>
      <c r="J11" s="297"/>
      <c r="K11" s="298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22" t="s">
        <v>20</v>
      </c>
      <c r="Y11" s="299" t="str">
        <f t="shared" si="0"/>
        <v/>
      </c>
      <c r="Z11" s="300"/>
      <c r="AA11" s="17"/>
      <c r="AB11" s="16" t="str">
        <f>+IF(Y11&lt;SUM(Y12:Z14),"長時間部分が基本分を超えています。","")</f>
        <v/>
      </c>
    </row>
    <row r="12" spans="2:28" ht="20.25" customHeight="1">
      <c r="B12" s="17"/>
      <c r="C12" s="229"/>
      <c r="D12" s="291"/>
      <c r="E12" s="230"/>
      <c r="F12" s="285" t="s">
        <v>217</v>
      </c>
      <c r="G12" s="286"/>
      <c r="H12" s="286"/>
      <c r="I12" s="286"/>
      <c r="J12" s="287"/>
      <c r="K12" s="23" t="s">
        <v>23</v>
      </c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24" t="s">
        <v>29</v>
      </c>
      <c r="Y12" s="272" t="str">
        <f t="shared" si="0"/>
        <v/>
      </c>
      <c r="Z12" s="273"/>
      <c r="AA12" s="17"/>
    </row>
    <row r="13" spans="2:28" ht="20.25" customHeight="1">
      <c r="B13" s="17"/>
      <c r="C13" s="229"/>
      <c r="D13" s="291"/>
      <c r="E13" s="230"/>
      <c r="F13" s="238"/>
      <c r="G13" s="239"/>
      <c r="H13" s="239"/>
      <c r="I13" s="239"/>
      <c r="J13" s="240"/>
      <c r="K13" s="23" t="s">
        <v>25</v>
      </c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24" t="s">
        <v>30</v>
      </c>
      <c r="Y13" s="272" t="str">
        <f t="shared" si="0"/>
        <v/>
      </c>
      <c r="Z13" s="273"/>
      <c r="AA13" s="17"/>
    </row>
    <row r="14" spans="2:28" ht="20.25" customHeight="1">
      <c r="B14" s="17"/>
      <c r="C14" s="229"/>
      <c r="D14" s="291"/>
      <c r="E14" s="230"/>
      <c r="F14" s="288"/>
      <c r="G14" s="289"/>
      <c r="H14" s="289"/>
      <c r="I14" s="289"/>
      <c r="J14" s="290"/>
      <c r="K14" s="27" t="s">
        <v>27</v>
      </c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28" t="s">
        <v>31</v>
      </c>
      <c r="Y14" s="274" t="str">
        <f t="shared" si="0"/>
        <v/>
      </c>
      <c r="Z14" s="275"/>
      <c r="AA14" s="17"/>
    </row>
    <row r="15" spans="2:28" ht="20.25" customHeight="1">
      <c r="B15" s="17"/>
      <c r="C15" s="229"/>
      <c r="D15" s="291"/>
      <c r="E15" s="230"/>
      <c r="F15" s="296" t="s">
        <v>226</v>
      </c>
      <c r="G15" s="297"/>
      <c r="H15" s="297"/>
      <c r="I15" s="297"/>
      <c r="J15" s="297"/>
      <c r="K15" s="298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22" t="s">
        <v>18</v>
      </c>
      <c r="Y15" s="272" t="str">
        <f t="shared" ref="Y15:Y26" si="1">IF(SUM(L15:W15)=0,"",SUM(L15:W15))</f>
        <v/>
      </c>
      <c r="Z15" s="273"/>
      <c r="AA15" s="17"/>
      <c r="AB15" s="16" t="str">
        <f>+IF(Y15&lt;SUM(Y16:Z18),"長時間部分が基本分を超えています。","")</f>
        <v/>
      </c>
    </row>
    <row r="16" spans="2:28" ht="20.25" customHeight="1">
      <c r="B16" s="17"/>
      <c r="C16" s="229"/>
      <c r="D16" s="291"/>
      <c r="E16" s="230"/>
      <c r="F16" s="285" t="s">
        <v>218</v>
      </c>
      <c r="G16" s="286"/>
      <c r="H16" s="286"/>
      <c r="I16" s="286"/>
      <c r="J16" s="287"/>
      <c r="K16" s="23" t="s">
        <v>23</v>
      </c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24" t="s">
        <v>32</v>
      </c>
      <c r="Y16" s="272" t="str">
        <f>IF(SUM(L16:W16)=0,"",SUM(L16:W16))</f>
        <v/>
      </c>
      <c r="Z16" s="273"/>
      <c r="AA16" s="17"/>
    </row>
    <row r="17" spans="2:28" ht="20.25" customHeight="1">
      <c r="B17" s="17"/>
      <c r="C17" s="229"/>
      <c r="D17" s="291"/>
      <c r="E17" s="230"/>
      <c r="F17" s="238"/>
      <c r="G17" s="239"/>
      <c r="H17" s="239"/>
      <c r="I17" s="239"/>
      <c r="J17" s="240"/>
      <c r="K17" s="23" t="s">
        <v>25</v>
      </c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24" t="s">
        <v>33</v>
      </c>
      <c r="Y17" s="272" t="str">
        <f>IF(SUM(L17:W17)=0,"",SUM(L17:W17))</f>
        <v/>
      </c>
      <c r="Z17" s="273"/>
      <c r="AA17" s="17"/>
    </row>
    <row r="18" spans="2:28" ht="20.25" customHeight="1">
      <c r="B18" s="17"/>
      <c r="C18" s="229"/>
      <c r="D18" s="291"/>
      <c r="E18" s="230"/>
      <c r="F18" s="288"/>
      <c r="G18" s="289"/>
      <c r="H18" s="289"/>
      <c r="I18" s="289"/>
      <c r="J18" s="290"/>
      <c r="K18" s="29" t="s">
        <v>27</v>
      </c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30" t="s">
        <v>34</v>
      </c>
      <c r="Y18" s="274" t="str">
        <f>IF(SUM(L18:W18)=0,"",SUM(L18:W18))</f>
        <v/>
      </c>
      <c r="Z18" s="275"/>
      <c r="AA18" s="17"/>
    </row>
    <row r="19" spans="2:28" ht="20.25" customHeight="1">
      <c r="B19" s="17"/>
      <c r="C19" s="229"/>
      <c r="D19" s="291"/>
      <c r="E19" s="230"/>
      <c r="F19" s="31" t="s">
        <v>219</v>
      </c>
      <c r="G19" s="32"/>
      <c r="H19" s="32"/>
      <c r="I19" s="32"/>
      <c r="J19" s="32"/>
      <c r="K19" s="33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22" t="s">
        <v>19</v>
      </c>
      <c r="Y19" s="272" t="str">
        <f>IF(SUM(L19:W19)=0,"",SUM(L19:W19))</f>
        <v/>
      </c>
      <c r="Z19" s="273"/>
      <c r="AA19" s="17"/>
      <c r="AB19" s="16" t="str">
        <f>+IF(Y19&lt;SUM(Y20:Z22),"長時間部分が基本分を超えています。","")</f>
        <v/>
      </c>
    </row>
    <row r="20" spans="2:28" ht="20.25" customHeight="1">
      <c r="B20" s="17"/>
      <c r="C20" s="229"/>
      <c r="D20" s="291"/>
      <c r="E20" s="230"/>
      <c r="F20" s="285" t="s">
        <v>220</v>
      </c>
      <c r="G20" s="286"/>
      <c r="H20" s="286"/>
      <c r="I20" s="286"/>
      <c r="J20" s="287"/>
      <c r="K20" s="23" t="s">
        <v>23</v>
      </c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24" t="s">
        <v>35</v>
      </c>
      <c r="Y20" s="272" t="str">
        <f>IF(SUM(L20:W20)=0,"",SUM(L20:W20))</f>
        <v/>
      </c>
      <c r="Z20" s="273"/>
      <c r="AA20" s="17"/>
    </row>
    <row r="21" spans="2:28" ht="20.25" customHeight="1">
      <c r="B21" s="17"/>
      <c r="C21" s="229"/>
      <c r="D21" s="291"/>
      <c r="E21" s="230"/>
      <c r="F21" s="238"/>
      <c r="G21" s="239"/>
      <c r="H21" s="239"/>
      <c r="I21" s="239"/>
      <c r="J21" s="240"/>
      <c r="K21" s="23" t="s">
        <v>25</v>
      </c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24" t="s">
        <v>36</v>
      </c>
      <c r="Y21" s="272" t="str">
        <f t="shared" si="1"/>
        <v/>
      </c>
      <c r="Z21" s="273"/>
      <c r="AA21" s="17"/>
    </row>
    <row r="22" spans="2:28" ht="20.25" customHeight="1">
      <c r="B22" s="17"/>
      <c r="C22" s="231"/>
      <c r="D22" s="295"/>
      <c r="E22" s="232"/>
      <c r="F22" s="288"/>
      <c r="G22" s="289"/>
      <c r="H22" s="289"/>
      <c r="I22" s="289"/>
      <c r="J22" s="290"/>
      <c r="K22" s="27" t="s">
        <v>27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28" t="s">
        <v>37</v>
      </c>
      <c r="Y22" s="274" t="str">
        <f t="shared" si="1"/>
        <v/>
      </c>
      <c r="Z22" s="275"/>
      <c r="AA22" s="17"/>
    </row>
    <row r="23" spans="2:28" ht="20.25" customHeight="1">
      <c r="B23" s="17"/>
      <c r="C23" s="222" t="s">
        <v>85</v>
      </c>
      <c r="D23" s="223"/>
      <c r="E23" s="224"/>
      <c r="F23" s="292" t="s">
        <v>86</v>
      </c>
      <c r="G23" s="293"/>
      <c r="H23" s="293"/>
      <c r="I23" s="293"/>
      <c r="J23" s="293"/>
      <c r="K23" s="294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22" t="s">
        <v>21</v>
      </c>
      <c r="Y23" s="272" t="str">
        <f t="shared" si="1"/>
        <v/>
      </c>
      <c r="Z23" s="273"/>
      <c r="AA23" s="17"/>
      <c r="AB23" s="16" t="str">
        <f>+IF(Y23&lt;SUM(Y24:Z26),"長時間部分が基本分を超えています。","")</f>
        <v/>
      </c>
    </row>
    <row r="24" spans="2:28" ht="20.25" customHeight="1">
      <c r="B24" s="17"/>
      <c r="C24" s="229"/>
      <c r="D24" s="291"/>
      <c r="E24" s="230"/>
      <c r="F24" s="285" t="s">
        <v>87</v>
      </c>
      <c r="G24" s="286"/>
      <c r="H24" s="286"/>
      <c r="I24" s="286"/>
      <c r="J24" s="287"/>
      <c r="K24" s="23" t="s">
        <v>23</v>
      </c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24" t="s">
        <v>39</v>
      </c>
      <c r="Y24" s="272" t="str">
        <f t="shared" si="1"/>
        <v/>
      </c>
      <c r="Z24" s="273"/>
      <c r="AA24" s="17"/>
    </row>
    <row r="25" spans="2:28" ht="20.25" customHeight="1">
      <c r="B25" s="17"/>
      <c r="C25" s="229"/>
      <c r="D25" s="291"/>
      <c r="E25" s="230"/>
      <c r="F25" s="238"/>
      <c r="G25" s="239"/>
      <c r="H25" s="239"/>
      <c r="I25" s="239"/>
      <c r="J25" s="240"/>
      <c r="K25" s="23" t="s">
        <v>25</v>
      </c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24" t="s">
        <v>40</v>
      </c>
      <c r="Y25" s="272" t="str">
        <f t="shared" si="1"/>
        <v/>
      </c>
      <c r="Z25" s="273"/>
      <c r="AA25" s="17"/>
    </row>
    <row r="26" spans="2:28" ht="20.25" customHeight="1">
      <c r="B26" s="17"/>
      <c r="C26" s="229"/>
      <c r="D26" s="291"/>
      <c r="E26" s="230"/>
      <c r="F26" s="238"/>
      <c r="G26" s="239"/>
      <c r="H26" s="239"/>
      <c r="I26" s="239"/>
      <c r="J26" s="240"/>
      <c r="K26" s="29" t="s">
        <v>27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28" t="s">
        <v>41</v>
      </c>
      <c r="Y26" s="274" t="str">
        <f t="shared" si="1"/>
        <v/>
      </c>
      <c r="Z26" s="275"/>
      <c r="AA26" s="17"/>
    </row>
    <row r="27" spans="2:28" ht="20.25" customHeight="1">
      <c r="B27" s="17"/>
      <c r="C27" s="276" t="s">
        <v>88</v>
      </c>
      <c r="D27" s="277"/>
      <c r="E27" s="277"/>
      <c r="F27" s="277"/>
      <c r="G27" s="277"/>
      <c r="H27" s="277"/>
      <c r="I27" s="277"/>
      <c r="J27" s="277"/>
      <c r="K27" s="278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34" t="s">
        <v>22</v>
      </c>
      <c r="Y27" s="279" t="str">
        <f>IF(SUM(L27:W27)=0,"",SUM(L27:W27))</f>
        <v/>
      </c>
      <c r="Z27" s="280"/>
      <c r="AA27" s="17"/>
    </row>
    <row r="28" spans="2:28" ht="20.25" customHeight="1">
      <c r="B28" s="17"/>
      <c r="C28" s="281" t="s">
        <v>89</v>
      </c>
      <c r="D28" s="282"/>
      <c r="E28" s="282"/>
      <c r="F28" s="282"/>
      <c r="G28" s="282"/>
      <c r="H28" s="282"/>
      <c r="I28" s="282"/>
      <c r="J28" s="282"/>
      <c r="K28" s="283"/>
      <c r="L28" s="35" t="str">
        <f>IF(L7+L15+L19+L11+L23+L27=0,"",L7+L15+L19+L11+L23+L27)</f>
        <v/>
      </c>
      <c r="M28" s="35" t="str">
        <f t="shared" ref="M28:W28" si="2">IF(M7+M15+M19+M11+M23+M27=0,"",M7+M15+M19+M11+M23+M27)</f>
        <v/>
      </c>
      <c r="N28" s="35" t="str">
        <f t="shared" si="2"/>
        <v/>
      </c>
      <c r="O28" s="35" t="str">
        <f t="shared" si="2"/>
        <v/>
      </c>
      <c r="P28" s="35" t="str">
        <f t="shared" si="2"/>
        <v/>
      </c>
      <c r="Q28" s="35" t="str">
        <f t="shared" si="2"/>
        <v/>
      </c>
      <c r="R28" s="35" t="str">
        <f t="shared" si="2"/>
        <v/>
      </c>
      <c r="S28" s="35" t="str">
        <f t="shared" si="2"/>
        <v/>
      </c>
      <c r="T28" s="35" t="str">
        <f t="shared" si="2"/>
        <v/>
      </c>
      <c r="U28" s="35" t="str">
        <f t="shared" si="2"/>
        <v/>
      </c>
      <c r="V28" s="35" t="str">
        <f t="shared" si="2"/>
        <v/>
      </c>
      <c r="W28" s="35" t="str">
        <f t="shared" si="2"/>
        <v/>
      </c>
      <c r="X28" s="284" t="str">
        <f>IF(SUM(L28:W28)=0,"",SUM(L28:W28))</f>
        <v/>
      </c>
      <c r="Y28" s="284"/>
      <c r="Z28" s="284"/>
      <c r="AA28" s="17"/>
    </row>
    <row r="29" spans="2:28" ht="20.25" customHeight="1">
      <c r="B29" s="17"/>
      <c r="C29" s="36"/>
      <c r="D29" s="36"/>
      <c r="E29" s="36"/>
      <c r="F29" s="36"/>
      <c r="G29" s="36"/>
      <c r="H29" s="36"/>
      <c r="I29" s="36"/>
      <c r="J29" s="36"/>
      <c r="K29" s="36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17"/>
    </row>
    <row r="30" spans="2:28" ht="21.75" customHeight="1">
      <c r="B30" s="17"/>
      <c r="C30" s="219" t="s">
        <v>90</v>
      </c>
      <c r="D30" s="220"/>
      <c r="E30" s="220"/>
      <c r="F30" s="220"/>
      <c r="G30" s="220"/>
      <c r="H30" s="220"/>
      <c r="I30" s="221"/>
      <c r="J30" s="39"/>
      <c r="K30" s="222" t="s">
        <v>91</v>
      </c>
      <c r="L30" s="223"/>
      <c r="M30" s="223"/>
      <c r="N30" s="224"/>
      <c r="O30" s="225" t="s">
        <v>92</v>
      </c>
      <c r="P30" s="225"/>
      <c r="Q30" s="225"/>
      <c r="R30" s="225"/>
      <c r="S30" s="225"/>
      <c r="T30" s="225"/>
      <c r="U30" s="226" t="s">
        <v>93</v>
      </c>
      <c r="V30" s="227"/>
      <c r="W30" s="227"/>
      <c r="X30" s="227"/>
      <c r="Y30" s="40"/>
      <c r="Z30" s="41"/>
      <c r="AA30" s="17"/>
    </row>
    <row r="31" spans="2:28" ht="18.75" customHeight="1">
      <c r="B31" s="17"/>
      <c r="C31" s="267" t="s">
        <v>94</v>
      </c>
      <c r="D31" s="268"/>
      <c r="E31" s="268"/>
      <c r="F31" s="268"/>
      <c r="G31" s="268"/>
      <c r="H31" s="268"/>
      <c r="I31" s="269"/>
      <c r="J31" s="42"/>
      <c r="K31" s="43" t="s">
        <v>225</v>
      </c>
      <c r="L31" s="270" t="str">
        <f>IF(SUM(Y7,Y11,Y15)&gt;2000,SUM(Y7,Y11,Y15),"")</f>
        <v/>
      </c>
      <c r="M31" s="271"/>
      <c r="N31" s="44" t="s">
        <v>95</v>
      </c>
      <c r="O31" s="43"/>
      <c r="P31" s="39"/>
      <c r="Q31" s="39"/>
      <c r="R31" s="39"/>
      <c r="S31" s="39"/>
      <c r="T31" s="44"/>
      <c r="U31" s="45"/>
      <c r="V31" s="46"/>
      <c r="W31" s="46"/>
      <c r="X31" s="47"/>
      <c r="Y31" s="48"/>
      <c r="Z31" s="36"/>
      <c r="AA31" s="36"/>
      <c r="AB31" s="17"/>
    </row>
    <row r="32" spans="2:28" ht="18.75" customHeight="1">
      <c r="B32" s="17"/>
      <c r="C32" s="262"/>
      <c r="D32" s="206" t="s">
        <v>82</v>
      </c>
      <c r="E32" s="207"/>
      <c r="F32" s="244" t="s">
        <v>15</v>
      </c>
      <c r="G32" s="245"/>
      <c r="H32" s="245"/>
      <c r="I32" s="246"/>
      <c r="J32" s="49" t="s">
        <v>16</v>
      </c>
      <c r="K32" s="50"/>
      <c r="L32" s="247" t="str">
        <f>IF(L31="","",Y7)</f>
        <v/>
      </c>
      <c r="M32" s="214"/>
      <c r="N32" s="51" t="s">
        <v>95</v>
      </c>
      <c r="O32" s="52" t="s">
        <v>96</v>
      </c>
      <c r="P32" s="266">
        <v>400</v>
      </c>
      <c r="Q32" s="266"/>
      <c r="R32" s="214" t="str">
        <f t="shared" ref="R32:R37" si="3">IFERROR(L32*P32,"")</f>
        <v/>
      </c>
      <c r="S32" s="214"/>
      <c r="T32" s="51" t="s">
        <v>97</v>
      </c>
      <c r="U32" s="233">
        <f>SUM(R32:S44)</f>
        <v>0</v>
      </c>
      <c r="V32" s="212"/>
      <c r="W32" s="212"/>
      <c r="X32" s="237" t="s">
        <v>97</v>
      </c>
      <c r="Y32" s="53"/>
      <c r="Z32" s="201"/>
      <c r="AA32" s="17"/>
    </row>
    <row r="33" spans="2:27" ht="18.75" customHeight="1">
      <c r="B33" s="17"/>
      <c r="C33" s="263"/>
      <c r="D33" s="215"/>
      <c r="E33" s="216"/>
      <c r="F33" s="258" t="s">
        <v>17</v>
      </c>
      <c r="G33" s="259"/>
      <c r="H33" s="259"/>
      <c r="I33" s="260"/>
      <c r="J33" s="54" t="s">
        <v>20</v>
      </c>
      <c r="K33" s="55"/>
      <c r="L33" s="217" t="str">
        <f>IF(L31="","",Y11)</f>
        <v/>
      </c>
      <c r="M33" s="180"/>
      <c r="N33" s="56" t="s">
        <v>95</v>
      </c>
      <c r="O33" s="57" t="s">
        <v>99</v>
      </c>
      <c r="P33" s="252">
        <v>400</v>
      </c>
      <c r="Q33" s="252"/>
      <c r="R33" s="180" t="str">
        <f t="shared" si="3"/>
        <v/>
      </c>
      <c r="S33" s="180"/>
      <c r="T33" s="56" t="s">
        <v>97</v>
      </c>
      <c r="U33" s="234"/>
      <c r="V33" s="190"/>
      <c r="W33" s="190"/>
      <c r="X33" s="237"/>
      <c r="Y33" s="53"/>
      <c r="Z33" s="201"/>
      <c r="AA33" s="17"/>
    </row>
    <row r="34" spans="2:27" ht="18.75" customHeight="1">
      <c r="B34" s="17"/>
      <c r="C34" s="263"/>
      <c r="D34" s="215"/>
      <c r="E34" s="216"/>
      <c r="F34" s="248" t="s">
        <v>101</v>
      </c>
      <c r="G34" s="249"/>
      <c r="H34" s="249"/>
      <c r="I34" s="250"/>
      <c r="J34" s="58" t="s">
        <v>18</v>
      </c>
      <c r="K34" s="59"/>
      <c r="L34" s="217" t="str">
        <f>IF(L31="","",Y15)</f>
        <v/>
      </c>
      <c r="M34" s="180"/>
      <c r="N34" s="56" t="s">
        <v>95</v>
      </c>
      <c r="O34" s="57" t="s">
        <v>100</v>
      </c>
      <c r="P34" s="252">
        <v>800</v>
      </c>
      <c r="Q34" s="252"/>
      <c r="R34" s="180" t="str">
        <f t="shared" si="3"/>
        <v/>
      </c>
      <c r="S34" s="180"/>
      <c r="T34" s="56" t="s">
        <v>97</v>
      </c>
      <c r="U34" s="234"/>
      <c r="V34" s="190"/>
      <c r="W34" s="190"/>
      <c r="X34" s="237"/>
      <c r="Y34" s="53"/>
      <c r="Z34" s="201"/>
      <c r="AA34" s="17"/>
    </row>
    <row r="35" spans="2:27" ht="18.75" customHeight="1">
      <c r="B35" s="17"/>
      <c r="C35" s="263"/>
      <c r="D35" s="242"/>
      <c r="E35" s="243"/>
      <c r="F35" s="248" t="s">
        <v>221</v>
      </c>
      <c r="G35" s="249"/>
      <c r="H35" s="249"/>
      <c r="I35" s="250"/>
      <c r="J35" s="60" t="s">
        <v>19</v>
      </c>
      <c r="K35" s="61"/>
      <c r="L35" s="257" t="str">
        <f>IF(L31="","",Y19)</f>
        <v/>
      </c>
      <c r="M35" s="251"/>
      <c r="N35" s="62" t="s">
        <v>95</v>
      </c>
      <c r="O35" s="63" t="s">
        <v>102</v>
      </c>
      <c r="P35" s="252">
        <v>800</v>
      </c>
      <c r="Q35" s="252"/>
      <c r="R35" s="180" t="str">
        <f t="shared" si="3"/>
        <v/>
      </c>
      <c r="S35" s="180"/>
      <c r="T35" s="62" t="s">
        <v>97</v>
      </c>
      <c r="U35" s="234"/>
      <c r="V35" s="190"/>
      <c r="W35" s="190"/>
      <c r="X35" s="237"/>
      <c r="Y35" s="53"/>
      <c r="Z35" s="201"/>
      <c r="AA35" s="17"/>
    </row>
    <row r="36" spans="2:27" ht="18.75" customHeight="1">
      <c r="B36" s="17"/>
      <c r="C36" s="264"/>
      <c r="D36" s="248" t="s">
        <v>85</v>
      </c>
      <c r="E36" s="249"/>
      <c r="F36" s="249"/>
      <c r="G36" s="249"/>
      <c r="H36" s="249"/>
      <c r="I36" s="250"/>
      <c r="J36" s="60" t="s">
        <v>21</v>
      </c>
      <c r="K36" s="61"/>
      <c r="L36" s="251" t="str">
        <f>IF(L31="","",Y23)</f>
        <v/>
      </c>
      <c r="M36" s="251"/>
      <c r="N36" s="62" t="s">
        <v>95</v>
      </c>
      <c r="O36" s="63" t="s">
        <v>103</v>
      </c>
      <c r="P36" s="252">
        <v>800</v>
      </c>
      <c r="Q36" s="252"/>
      <c r="R36" s="180" t="str">
        <f t="shared" si="3"/>
        <v/>
      </c>
      <c r="S36" s="180"/>
      <c r="T36" s="62" t="s">
        <v>97</v>
      </c>
      <c r="U36" s="234"/>
      <c r="V36" s="190"/>
      <c r="W36" s="190"/>
      <c r="X36" s="237"/>
      <c r="Y36" s="53"/>
      <c r="Z36" s="201"/>
      <c r="AA36" s="17"/>
    </row>
    <row r="37" spans="2:27" ht="18.75" customHeight="1">
      <c r="B37" s="17"/>
      <c r="C37" s="265"/>
      <c r="D37" s="253" t="s">
        <v>104</v>
      </c>
      <c r="E37" s="254"/>
      <c r="F37" s="254"/>
      <c r="G37" s="254"/>
      <c r="H37" s="254"/>
      <c r="I37" s="255"/>
      <c r="J37" s="64" t="s">
        <v>22</v>
      </c>
      <c r="K37" s="65"/>
      <c r="L37" s="183" t="str">
        <f>IF(L31="","",Y27)</f>
        <v/>
      </c>
      <c r="M37" s="184"/>
      <c r="N37" s="66" t="s">
        <v>95</v>
      </c>
      <c r="O37" s="67" t="s">
        <v>105</v>
      </c>
      <c r="P37" s="256">
        <v>4000</v>
      </c>
      <c r="Q37" s="256"/>
      <c r="R37" s="184" t="str">
        <f t="shared" si="3"/>
        <v/>
      </c>
      <c r="S37" s="184"/>
      <c r="T37" s="66" t="s">
        <v>97</v>
      </c>
      <c r="U37" s="234"/>
      <c r="V37" s="190"/>
      <c r="W37" s="190"/>
      <c r="X37" s="237"/>
      <c r="Y37" s="53"/>
      <c r="Z37" s="201"/>
      <c r="AA37" s="17"/>
    </row>
    <row r="38" spans="2:27" ht="18.75" customHeight="1">
      <c r="B38" s="17"/>
      <c r="C38" s="238" t="s">
        <v>106</v>
      </c>
      <c r="D38" s="239"/>
      <c r="E38" s="239"/>
      <c r="F38" s="239"/>
      <c r="G38" s="239"/>
      <c r="H38" s="239"/>
      <c r="I38" s="240"/>
      <c r="J38" s="68"/>
      <c r="K38" s="134" t="s">
        <v>225</v>
      </c>
      <c r="L38" s="241" t="str">
        <f>IF(AND(SUM(Y7,Y15,Y11)&gt;0,SUM(Y7,Y15,Y11)&lt;=2000),SUM(Y7,Y15,Y11),"")</f>
        <v/>
      </c>
      <c r="M38" s="241"/>
      <c r="N38" s="69" t="s">
        <v>95</v>
      </c>
      <c r="O38" s="70"/>
      <c r="P38" s="71"/>
      <c r="Q38" s="71"/>
      <c r="R38" s="72"/>
      <c r="S38" s="72"/>
      <c r="T38" s="73"/>
      <c r="U38" s="234"/>
      <c r="V38" s="190"/>
      <c r="W38" s="190"/>
      <c r="X38" s="237"/>
      <c r="Y38" s="53"/>
      <c r="Z38" s="201"/>
      <c r="AA38" s="17"/>
    </row>
    <row r="39" spans="2:27" ht="18.75" customHeight="1">
      <c r="B39" s="17"/>
      <c r="C39" s="229"/>
      <c r="D39" s="206" t="s">
        <v>82</v>
      </c>
      <c r="E39" s="207"/>
      <c r="F39" s="244" t="s">
        <v>15</v>
      </c>
      <c r="G39" s="245"/>
      <c r="H39" s="245"/>
      <c r="I39" s="246"/>
      <c r="J39" s="49" t="s">
        <v>16</v>
      </c>
      <c r="K39" s="50"/>
      <c r="L39" s="247" t="str">
        <f>IF(L38="","",Y7)</f>
        <v/>
      </c>
      <c r="M39" s="214"/>
      <c r="N39" s="51" t="s">
        <v>95</v>
      </c>
      <c r="O39" s="74" t="str">
        <f>IF(L39="","","（①×")</f>
        <v/>
      </c>
      <c r="P39" s="261" t="str">
        <f>IF(L39="","",ROUNDDOWN((1600000/L39-400),-1))</f>
        <v/>
      </c>
      <c r="Q39" s="261"/>
      <c r="R39" s="214" t="str">
        <f>IFERROR(L39*P39,"")</f>
        <v/>
      </c>
      <c r="S39" s="214"/>
      <c r="T39" s="51" t="s">
        <v>97</v>
      </c>
      <c r="U39" s="234"/>
      <c r="V39" s="190"/>
      <c r="W39" s="190"/>
      <c r="X39" s="237"/>
      <c r="Y39" s="53"/>
      <c r="Z39" s="201"/>
      <c r="AA39" s="17"/>
    </row>
    <row r="40" spans="2:27" ht="18.75" customHeight="1">
      <c r="B40" s="17"/>
      <c r="C40" s="229"/>
      <c r="D40" s="215"/>
      <c r="E40" s="216"/>
      <c r="F40" s="258" t="s">
        <v>17</v>
      </c>
      <c r="G40" s="259"/>
      <c r="H40" s="259"/>
      <c r="I40" s="260"/>
      <c r="J40" s="54" t="s">
        <v>20</v>
      </c>
      <c r="K40" s="55"/>
      <c r="L40" s="217" t="str">
        <f>IF(L38="","",Y11)</f>
        <v/>
      </c>
      <c r="M40" s="180"/>
      <c r="N40" s="56" t="s">
        <v>95</v>
      </c>
      <c r="O40" s="57" t="s">
        <v>99</v>
      </c>
      <c r="P40" s="252">
        <v>400</v>
      </c>
      <c r="Q40" s="252"/>
      <c r="R40" s="180" t="str">
        <f>IFERROR(L40*P40,"")</f>
        <v/>
      </c>
      <c r="S40" s="180"/>
      <c r="T40" s="56" t="s">
        <v>97</v>
      </c>
      <c r="U40" s="234"/>
      <c r="V40" s="190"/>
      <c r="W40" s="190"/>
      <c r="X40" s="237"/>
      <c r="Y40" s="53"/>
      <c r="Z40" s="201"/>
      <c r="AA40" s="17"/>
    </row>
    <row r="41" spans="2:27" ht="18.75" customHeight="1">
      <c r="B41" s="17"/>
      <c r="C41" s="229"/>
      <c r="D41" s="215"/>
      <c r="E41" s="216"/>
      <c r="F41" s="248" t="s">
        <v>107</v>
      </c>
      <c r="G41" s="249"/>
      <c r="H41" s="249"/>
      <c r="I41" s="250"/>
      <c r="J41" s="58" t="s">
        <v>18</v>
      </c>
      <c r="K41" s="59"/>
      <c r="L41" s="217" t="str">
        <f>IF(L38="","",Y15)</f>
        <v/>
      </c>
      <c r="M41" s="180"/>
      <c r="N41" s="56" t="s">
        <v>95</v>
      </c>
      <c r="O41" s="57" t="s">
        <v>100</v>
      </c>
      <c r="P41" s="252">
        <v>800</v>
      </c>
      <c r="Q41" s="252"/>
      <c r="R41" s="180" t="str">
        <f t="shared" ref="R41:R43" si="4">IFERROR(L41*P41,"")</f>
        <v/>
      </c>
      <c r="S41" s="180"/>
      <c r="T41" s="56" t="s">
        <v>97</v>
      </c>
      <c r="U41" s="234"/>
      <c r="V41" s="190"/>
      <c r="W41" s="190"/>
      <c r="X41" s="237"/>
      <c r="Y41" s="53"/>
      <c r="Z41" s="201"/>
      <c r="AA41" s="17"/>
    </row>
    <row r="42" spans="2:27" ht="18.75" customHeight="1">
      <c r="B42" s="17"/>
      <c r="C42" s="229"/>
      <c r="D42" s="242"/>
      <c r="E42" s="243"/>
      <c r="F42" s="248" t="s">
        <v>98</v>
      </c>
      <c r="G42" s="249"/>
      <c r="H42" s="249"/>
      <c r="I42" s="250"/>
      <c r="J42" s="60" t="s">
        <v>19</v>
      </c>
      <c r="K42" s="61"/>
      <c r="L42" s="257" t="str">
        <f>+IF(L38="","",Y19)</f>
        <v/>
      </c>
      <c r="M42" s="251"/>
      <c r="N42" s="62" t="s">
        <v>108</v>
      </c>
      <c r="O42" s="63" t="s">
        <v>102</v>
      </c>
      <c r="P42" s="252">
        <v>800</v>
      </c>
      <c r="Q42" s="252"/>
      <c r="R42" s="180" t="str">
        <f t="shared" si="4"/>
        <v/>
      </c>
      <c r="S42" s="180"/>
      <c r="T42" s="56" t="s">
        <v>97</v>
      </c>
      <c r="U42" s="234"/>
      <c r="V42" s="190"/>
      <c r="W42" s="190"/>
      <c r="X42" s="237"/>
      <c r="Y42" s="53"/>
      <c r="Z42" s="201"/>
      <c r="AA42" s="17"/>
    </row>
    <row r="43" spans="2:27" ht="18.75" customHeight="1">
      <c r="B43" s="17"/>
      <c r="C43" s="229"/>
      <c r="D43" s="248" t="s">
        <v>85</v>
      </c>
      <c r="E43" s="249"/>
      <c r="F43" s="249"/>
      <c r="G43" s="249"/>
      <c r="H43" s="249"/>
      <c r="I43" s="250"/>
      <c r="J43" s="60" t="s">
        <v>21</v>
      </c>
      <c r="K43" s="61"/>
      <c r="L43" s="251" t="str">
        <f>+IF(L38="","",Y23)</f>
        <v/>
      </c>
      <c r="M43" s="251"/>
      <c r="N43" s="62" t="s">
        <v>95</v>
      </c>
      <c r="O43" s="63" t="s">
        <v>103</v>
      </c>
      <c r="P43" s="252">
        <v>800</v>
      </c>
      <c r="Q43" s="252"/>
      <c r="R43" s="180" t="str">
        <f t="shared" si="4"/>
        <v/>
      </c>
      <c r="S43" s="180"/>
      <c r="T43" s="62" t="s">
        <v>97</v>
      </c>
      <c r="U43" s="234"/>
      <c r="V43" s="190"/>
      <c r="W43" s="190"/>
      <c r="X43" s="237"/>
      <c r="Y43" s="53"/>
      <c r="Z43" s="201"/>
      <c r="AA43" s="17"/>
    </row>
    <row r="44" spans="2:27" ht="18.75" customHeight="1">
      <c r="B44" s="17"/>
      <c r="C44" s="231"/>
      <c r="D44" s="253" t="s">
        <v>104</v>
      </c>
      <c r="E44" s="254"/>
      <c r="F44" s="254"/>
      <c r="G44" s="254"/>
      <c r="H44" s="254"/>
      <c r="I44" s="255"/>
      <c r="J44" s="64" t="s">
        <v>22</v>
      </c>
      <c r="K44" s="65"/>
      <c r="L44" s="184" t="str">
        <f>IF(L38="","",Y27)</f>
        <v/>
      </c>
      <c r="M44" s="184"/>
      <c r="N44" s="66" t="s">
        <v>95</v>
      </c>
      <c r="O44" s="67" t="s">
        <v>105</v>
      </c>
      <c r="P44" s="256">
        <v>4000</v>
      </c>
      <c r="Q44" s="256"/>
      <c r="R44" s="184" t="str">
        <f>IFERROR(L44*P44,"")</f>
        <v/>
      </c>
      <c r="S44" s="184"/>
      <c r="T44" s="66" t="s">
        <v>97</v>
      </c>
      <c r="U44" s="235"/>
      <c r="V44" s="236"/>
      <c r="W44" s="236"/>
      <c r="X44" s="237"/>
      <c r="Y44" s="53"/>
      <c r="Z44" s="201"/>
      <c r="AA44" s="17"/>
    </row>
    <row r="45" spans="2:27" ht="26.25" customHeight="1">
      <c r="O45" s="16" t="str">
        <f>IF(L39="","","※(1,600千円/①) - 400円　(10円未満切り捨て)")</f>
        <v/>
      </c>
    </row>
    <row r="46" spans="2:27" ht="13.5">
      <c r="B46" s="17"/>
      <c r="C46" s="219" t="s">
        <v>109</v>
      </c>
      <c r="D46" s="220"/>
      <c r="E46" s="220"/>
      <c r="F46" s="220"/>
      <c r="G46" s="220"/>
      <c r="H46" s="220"/>
      <c r="I46" s="221"/>
      <c r="J46" s="39"/>
      <c r="K46" s="222" t="s">
        <v>91</v>
      </c>
      <c r="L46" s="223"/>
      <c r="M46" s="223"/>
      <c r="N46" s="224"/>
      <c r="O46" s="225" t="s">
        <v>92</v>
      </c>
      <c r="P46" s="225"/>
      <c r="Q46" s="225"/>
      <c r="R46" s="225"/>
      <c r="S46" s="225"/>
      <c r="T46" s="225"/>
      <c r="U46" s="226" t="s">
        <v>110</v>
      </c>
      <c r="V46" s="227"/>
      <c r="W46" s="227"/>
      <c r="X46" s="228"/>
      <c r="Y46" s="17"/>
    </row>
    <row r="47" spans="2:27" ht="18.75" customHeight="1">
      <c r="B47" s="17"/>
      <c r="C47" s="222" t="s">
        <v>82</v>
      </c>
      <c r="D47" s="224"/>
      <c r="E47" s="197" t="s">
        <v>111</v>
      </c>
      <c r="F47" s="198"/>
      <c r="G47" s="199"/>
      <c r="H47" s="206" t="s">
        <v>23</v>
      </c>
      <c r="I47" s="207"/>
      <c r="J47" s="39" t="s">
        <v>24</v>
      </c>
      <c r="K47" s="208" t="s">
        <v>16</v>
      </c>
      <c r="L47" s="211" t="str">
        <f>Y8</f>
        <v/>
      </c>
      <c r="M47" s="212"/>
      <c r="N47" s="44" t="s">
        <v>95</v>
      </c>
      <c r="O47" s="75" t="s">
        <v>112</v>
      </c>
      <c r="P47" s="213">
        <v>150</v>
      </c>
      <c r="Q47" s="213"/>
      <c r="R47" s="212" t="str">
        <f>IFERROR(L47*P47,"")</f>
        <v/>
      </c>
      <c r="S47" s="212"/>
      <c r="T47" s="76" t="s">
        <v>113</v>
      </c>
      <c r="U47" s="233">
        <f>SUM(R47:S61)</f>
        <v>0</v>
      </c>
      <c r="V47" s="212"/>
      <c r="W47" s="212"/>
      <c r="X47" s="237" t="s">
        <v>97</v>
      </c>
      <c r="Y47" s="17"/>
    </row>
    <row r="48" spans="2:27" ht="18.75" customHeight="1">
      <c r="B48" s="17"/>
      <c r="C48" s="229"/>
      <c r="D48" s="230"/>
      <c r="E48" s="200"/>
      <c r="F48" s="201"/>
      <c r="G48" s="202"/>
      <c r="H48" s="215" t="s">
        <v>25</v>
      </c>
      <c r="I48" s="216"/>
      <c r="J48" s="36" t="s">
        <v>26</v>
      </c>
      <c r="K48" s="209"/>
      <c r="L48" s="217" t="str">
        <f>Y9</f>
        <v/>
      </c>
      <c r="M48" s="180"/>
      <c r="N48" s="56" t="s">
        <v>108</v>
      </c>
      <c r="O48" s="77" t="s">
        <v>114</v>
      </c>
      <c r="P48" s="218">
        <v>300</v>
      </c>
      <c r="Q48" s="218"/>
      <c r="R48" s="180" t="str">
        <f t="shared" ref="R48:R61" si="5">IFERROR(L48*P48,"")</f>
        <v/>
      </c>
      <c r="S48" s="180"/>
      <c r="T48" s="78" t="s">
        <v>113</v>
      </c>
      <c r="U48" s="234"/>
      <c r="V48" s="190"/>
      <c r="W48" s="190"/>
      <c r="X48" s="237"/>
      <c r="Y48" s="17"/>
    </row>
    <row r="49" spans="2:29" ht="18.75" customHeight="1">
      <c r="B49" s="17"/>
      <c r="C49" s="229"/>
      <c r="D49" s="230"/>
      <c r="E49" s="203"/>
      <c r="F49" s="204"/>
      <c r="G49" s="205"/>
      <c r="H49" s="181" t="s">
        <v>27</v>
      </c>
      <c r="I49" s="182"/>
      <c r="J49" s="79" t="s">
        <v>28</v>
      </c>
      <c r="K49" s="210"/>
      <c r="L49" s="189" t="str">
        <f>Y10</f>
        <v/>
      </c>
      <c r="M49" s="190"/>
      <c r="N49" s="80" t="s">
        <v>108</v>
      </c>
      <c r="O49" s="81" t="s">
        <v>115</v>
      </c>
      <c r="P49" s="185">
        <v>450</v>
      </c>
      <c r="Q49" s="185"/>
      <c r="R49" s="184" t="str">
        <f t="shared" si="5"/>
        <v/>
      </c>
      <c r="S49" s="184"/>
      <c r="T49" s="82" t="s">
        <v>113</v>
      </c>
      <c r="U49" s="234"/>
      <c r="V49" s="190"/>
      <c r="W49" s="190"/>
      <c r="X49" s="237"/>
      <c r="Y49" s="17"/>
    </row>
    <row r="50" spans="2:29" ht="18.75" customHeight="1">
      <c r="B50" s="17"/>
      <c r="C50" s="229"/>
      <c r="D50" s="230"/>
      <c r="E50" s="197" t="s">
        <v>119</v>
      </c>
      <c r="F50" s="198"/>
      <c r="G50" s="199"/>
      <c r="H50" s="206" t="s">
        <v>23</v>
      </c>
      <c r="I50" s="207"/>
      <c r="J50" s="39" t="s">
        <v>29</v>
      </c>
      <c r="K50" s="208" t="s">
        <v>20</v>
      </c>
      <c r="L50" s="211" t="str">
        <f>Y12</f>
        <v/>
      </c>
      <c r="M50" s="212"/>
      <c r="N50" s="44" t="s">
        <v>95</v>
      </c>
      <c r="O50" s="75" t="s">
        <v>116</v>
      </c>
      <c r="P50" s="213">
        <v>100</v>
      </c>
      <c r="Q50" s="213"/>
      <c r="R50" s="214" t="str">
        <f t="shared" si="5"/>
        <v/>
      </c>
      <c r="S50" s="214"/>
      <c r="T50" s="76" t="s">
        <v>113</v>
      </c>
      <c r="U50" s="234"/>
      <c r="V50" s="190"/>
      <c r="W50" s="190"/>
      <c r="X50" s="237"/>
      <c r="Y50" s="17"/>
    </row>
    <row r="51" spans="2:29" ht="18.75" customHeight="1">
      <c r="B51" s="17"/>
      <c r="C51" s="229"/>
      <c r="D51" s="230"/>
      <c r="E51" s="200"/>
      <c r="F51" s="201"/>
      <c r="G51" s="202"/>
      <c r="H51" s="215" t="s">
        <v>25</v>
      </c>
      <c r="I51" s="216"/>
      <c r="J51" s="36" t="s">
        <v>30</v>
      </c>
      <c r="K51" s="209"/>
      <c r="L51" s="217" t="str">
        <f>Y13</f>
        <v/>
      </c>
      <c r="M51" s="180"/>
      <c r="N51" s="56" t="s">
        <v>108</v>
      </c>
      <c r="O51" s="77" t="s">
        <v>117</v>
      </c>
      <c r="P51" s="218">
        <v>200</v>
      </c>
      <c r="Q51" s="218"/>
      <c r="R51" s="180" t="str">
        <f t="shared" si="5"/>
        <v/>
      </c>
      <c r="S51" s="180"/>
      <c r="T51" s="78" t="s">
        <v>113</v>
      </c>
      <c r="U51" s="234"/>
      <c r="V51" s="190"/>
      <c r="W51" s="190"/>
      <c r="X51" s="237"/>
      <c r="Y51" s="17"/>
    </row>
    <row r="52" spans="2:29" ht="18.75" customHeight="1">
      <c r="B52" s="17"/>
      <c r="C52" s="229"/>
      <c r="D52" s="230"/>
      <c r="E52" s="203"/>
      <c r="F52" s="204"/>
      <c r="G52" s="205"/>
      <c r="H52" s="181" t="s">
        <v>27</v>
      </c>
      <c r="I52" s="182"/>
      <c r="J52" s="36" t="s">
        <v>31</v>
      </c>
      <c r="K52" s="209"/>
      <c r="L52" s="189" t="str">
        <f>Y14</f>
        <v/>
      </c>
      <c r="M52" s="190"/>
      <c r="N52" s="80" t="s">
        <v>95</v>
      </c>
      <c r="O52" s="81" t="s">
        <v>118</v>
      </c>
      <c r="P52" s="185">
        <v>300</v>
      </c>
      <c r="Q52" s="185"/>
      <c r="R52" s="184" t="str">
        <f t="shared" si="5"/>
        <v/>
      </c>
      <c r="S52" s="184"/>
      <c r="T52" s="82" t="s">
        <v>113</v>
      </c>
      <c r="U52" s="234"/>
      <c r="V52" s="190"/>
      <c r="W52" s="190"/>
      <c r="X52" s="237"/>
      <c r="Y52" s="17"/>
    </row>
    <row r="53" spans="2:29" ht="18.75" customHeight="1">
      <c r="C53" s="229"/>
      <c r="D53" s="230"/>
      <c r="E53" s="197" t="s">
        <v>123</v>
      </c>
      <c r="F53" s="198"/>
      <c r="G53" s="199"/>
      <c r="H53" s="206" t="s">
        <v>23</v>
      </c>
      <c r="I53" s="207"/>
      <c r="J53" s="39" t="s">
        <v>32</v>
      </c>
      <c r="K53" s="208" t="s">
        <v>18</v>
      </c>
      <c r="L53" s="211" t="str">
        <f>Y16</f>
        <v/>
      </c>
      <c r="M53" s="212"/>
      <c r="N53" s="44" t="s">
        <v>95</v>
      </c>
      <c r="O53" s="75" t="s">
        <v>120</v>
      </c>
      <c r="P53" s="213">
        <v>150</v>
      </c>
      <c r="Q53" s="213"/>
      <c r="R53" s="214" t="str">
        <f t="shared" si="5"/>
        <v/>
      </c>
      <c r="S53" s="214"/>
      <c r="T53" s="76" t="s">
        <v>113</v>
      </c>
      <c r="U53" s="234"/>
      <c r="V53" s="190"/>
      <c r="W53" s="190"/>
      <c r="X53" s="237"/>
      <c r="AC53" s="135"/>
    </row>
    <row r="54" spans="2:29" ht="18.75" customHeight="1">
      <c r="C54" s="229"/>
      <c r="D54" s="230"/>
      <c r="E54" s="200"/>
      <c r="F54" s="201"/>
      <c r="G54" s="202"/>
      <c r="H54" s="215" t="s">
        <v>25</v>
      </c>
      <c r="I54" s="216"/>
      <c r="J54" s="36" t="s">
        <v>33</v>
      </c>
      <c r="K54" s="209"/>
      <c r="L54" s="217" t="str">
        <f>Y17</f>
        <v/>
      </c>
      <c r="M54" s="180"/>
      <c r="N54" s="56" t="s">
        <v>108</v>
      </c>
      <c r="O54" s="77" t="s">
        <v>121</v>
      </c>
      <c r="P54" s="218">
        <v>300</v>
      </c>
      <c r="Q54" s="218"/>
      <c r="R54" s="180" t="str">
        <f t="shared" si="5"/>
        <v/>
      </c>
      <c r="S54" s="180"/>
      <c r="T54" s="78" t="s">
        <v>113</v>
      </c>
      <c r="U54" s="234"/>
      <c r="V54" s="190"/>
      <c r="W54" s="190"/>
      <c r="X54" s="237"/>
    </row>
    <row r="55" spans="2:29" ht="18.75" customHeight="1">
      <c r="C55" s="229"/>
      <c r="D55" s="230"/>
      <c r="E55" s="203"/>
      <c r="F55" s="204"/>
      <c r="G55" s="205"/>
      <c r="H55" s="181" t="s">
        <v>27</v>
      </c>
      <c r="I55" s="182"/>
      <c r="J55" s="79" t="s">
        <v>34</v>
      </c>
      <c r="K55" s="210"/>
      <c r="L55" s="189" t="str">
        <f>Y18</f>
        <v/>
      </c>
      <c r="M55" s="190"/>
      <c r="N55" s="80" t="s">
        <v>108</v>
      </c>
      <c r="O55" s="81" t="s">
        <v>122</v>
      </c>
      <c r="P55" s="185">
        <v>450</v>
      </c>
      <c r="Q55" s="185"/>
      <c r="R55" s="184" t="str">
        <f t="shared" si="5"/>
        <v/>
      </c>
      <c r="S55" s="184"/>
      <c r="T55" s="82" t="s">
        <v>113</v>
      </c>
      <c r="U55" s="234"/>
      <c r="V55" s="190"/>
      <c r="W55" s="190"/>
      <c r="X55" s="237"/>
    </row>
    <row r="56" spans="2:29" ht="18.75" customHeight="1">
      <c r="C56" s="229"/>
      <c r="D56" s="230"/>
      <c r="E56" s="197" t="s">
        <v>222</v>
      </c>
      <c r="F56" s="198"/>
      <c r="G56" s="199"/>
      <c r="H56" s="206" t="s">
        <v>23</v>
      </c>
      <c r="I56" s="207"/>
      <c r="J56" s="39" t="s">
        <v>35</v>
      </c>
      <c r="K56" s="208" t="s">
        <v>19</v>
      </c>
      <c r="L56" s="211" t="str">
        <f>Y20</f>
        <v/>
      </c>
      <c r="M56" s="212"/>
      <c r="N56" s="44" t="s">
        <v>95</v>
      </c>
      <c r="O56" s="75" t="s">
        <v>124</v>
      </c>
      <c r="P56" s="213">
        <v>150</v>
      </c>
      <c r="Q56" s="213"/>
      <c r="R56" s="214" t="str">
        <f t="shared" si="5"/>
        <v/>
      </c>
      <c r="S56" s="214"/>
      <c r="T56" s="76" t="s">
        <v>113</v>
      </c>
      <c r="U56" s="234"/>
      <c r="V56" s="190"/>
      <c r="W56" s="190"/>
      <c r="X56" s="237"/>
    </row>
    <row r="57" spans="2:29" ht="18.75" customHeight="1">
      <c r="C57" s="229"/>
      <c r="D57" s="230"/>
      <c r="E57" s="200"/>
      <c r="F57" s="201"/>
      <c r="G57" s="202"/>
      <c r="H57" s="215" t="s">
        <v>25</v>
      </c>
      <c r="I57" s="216"/>
      <c r="J57" s="36" t="s">
        <v>36</v>
      </c>
      <c r="K57" s="209"/>
      <c r="L57" s="217" t="str">
        <f>Y21</f>
        <v/>
      </c>
      <c r="M57" s="180"/>
      <c r="N57" s="56" t="s">
        <v>108</v>
      </c>
      <c r="O57" s="77" t="s">
        <v>125</v>
      </c>
      <c r="P57" s="218">
        <v>300</v>
      </c>
      <c r="Q57" s="218"/>
      <c r="R57" s="180" t="str">
        <f t="shared" si="5"/>
        <v/>
      </c>
      <c r="S57" s="180"/>
      <c r="T57" s="78" t="s">
        <v>113</v>
      </c>
      <c r="U57" s="234"/>
      <c r="V57" s="190"/>
      <c r="W57" s="190"/>
      <c r="X57" s="237"/>
    </row>
    <row r="58" spans="2:29" ht="18.75" customHeight="1">
      <c r="C58" s="231"/>
      <c r="D58" s="232"/>
      <c r="E58" s="203"/>
      <c r="F58" s="204"/>
      <c r="G58" s="205"/>
      <c r="H58" s="181" t="s">
        <v>27</v>
      </c>
      <c r="I58" s="182"/>
      <c r="J58" s="36" t="s">
        <v>37</v>
      </c>
      <c r="K58" s="209"/>
      <c r="L58" s="189" t="str">
        <f>Y22</f>
        <v/>
      </c>
      <c r="M58" s="190"/>
      <c r="N58" s="80" t="s">
        <v>95</v>
      </c>
      <c r="O58" s="81" t="s">
        <v>126</v>
      </c>
      <c r="P58" s="185">
        <v>450</v>
      </c>
      <c r="Q58" s="185"/>
      <c r="R58" s="184" t="str">
        <f t="shared" si="5"/>
        <v/>
      </c>
      <c r="S58" s="184"/>
      <c r="T58" s="82" t="s">
        <v>113</v>
      </c>
      <c r="U58" s="234"/>
      <c r="V58" s="190"/>
      <c r="W58" s="190"/>
      <c r="X58" s="237"/>
    </row>
    <row r="59" spans="2:29" ht="18.75" customHeight="1">
      <c r="C59" s="191" t="s">
        <v>85</v>
      </c>
      <c r="D59" s="192"/>
      <c r="E59" s="197" t="s">
        <v>38</v>
      </c>
      <c r="F59" s="198"/>
      <c r="G59" s="199"/>
      <c r="H59" s="206" t="s">
        <v>23</v>
      </c>
      <c r="I59" s="207"/>
      <c r="J59" s="39" t="s">
        <v>39</v>
      </c>
      <c r="K59" s="208" t="s">
        <v>21</v>
      </c>
      <c r="L59" s="211" t="str">
        <f>Y24</f>
        <v/>
      </c>
      <c r="M59" s="212"/>
      <c r="N59" s="44" t="s">
        <v>95</v>
      </c>
      <c r="O59" s="75" t="s">
        <v>127</v>
      </c>
      <c r="P59" s="213">
        <v>150</v>
      </c>
      <c r="Q59" s="213"/>
      <c r="R59" s="214" t="str">
        <f t="shared" si="5"/>
        <v/>
      </c>
      <c r="S59" s="214"/>
      <c r="T59" s="76" t="s">
        <v>128</v>
      </c>
      <c r="U59" s="234"/>
      <c r="V59" s="190"/>
      <c r="W59" s="190"/>
      <c r="X59" s="237"/>
    </row>
    <row r="60" spans="2:29" ht="18.75" customHeight="1">
      <c r="C60" s="193"/>
      <c r="D60" s="194"/>
      <c r="E60" s="200"/>
      <c r="F60" s="201"/>
      <c r="G60" s="202"/>
      <c r="H60" s="215" t="s">
        <v>25</v>
      </c>
      <c r="I60" s="216"/>
      <c r="J60" s="36" t="s">
        <v>40</v>
      </c>
      <c r="K60" s="209"/>
      <c r="L60" s="217" t="str">
        <f>Y25</f>
        <v/>
      </c>
      <c r="M60" s="180"/>
      <c r="N60" s="56" t="s">
        <v>95</v>
      </c>
      <c r="O60" s="77" t="s">
        <v>129</v>
      </c>
      <c r="P60" s="218">
        <v>300</v>
      </c>
      <c r="Q60" s="218"/>
      <c r="R60" s="180" t="str">
        <f t="shared" si="5"/>
        <v/>
      </c>
      <c r="S60" s="180"/>
      <c r="T60" s="78" t="s">
        <v>128</v>
      </c>
      <c r="U60" s="234"/>
      <c r="V60" s="190"/>
      <c r="W60" s="190"/>
      <c r="X60" s="237"/>
    </row>
    <row r="61" spans="2:29" ht="18.75" customHeight="1">
      <c r="C61" s="195"/>
      <c r="D61" s="196"/>
      <c r="E61" s="203"/>
      <c r="F61" s="204"/>
      <c r="G61" s="205"/>
      <c r="H61" s="181" t="s">
        <v>27</v>
      </c>
      <c r="I61" s="182"/>
      <c r="J61" s="79" t="s">
        <v>41</v>
      </c>
      <c r="K61" s="210"/>
      <c r="L61" s="183" t="str">
        <f>Y26</f>
        <v/>
      </c>
      <c r="M61" s="184"/>
      <c r="N61" s="80" t="s">
        <v>95</v>
      </c>
      <c r="O61" s="81" t="s">
        <v>130</v>
      </c>
      <c r="P61" s="185">
        <v>450</v>
      </c>
      <c r="Q61" s="185"/>
      <c r="R61" s="184" t="str">
        <f t="shared" si="5"/>
        <v/>
      </c>
      <c r="S61" s="184"/>
      <c r="T61" s="82" t="s">
        <v>128</v>
      </c>
      <c r="U61" s="235"/>
      <c r="V61" s="236"/>
      <c r="W61" s="236"/>
      <c r="X61" s="237"/>
    </row>
    <row r="62" spans="2:29" ht="10.5" customHeight="1"/>
    <row r="63" spans="2:29" ht="13.5">
      <c r="D63" s="163" t="s">
        <v>131</v>
      </c>
      <c r="E63" s="164"/>
      <c r="F63" s="165"/>
      <c r="G63" s="83" t="s">
        <v>15</v>
      </c>
      <c r="H63" s="163" t="s">
        <v>224</v>
      </c>
      <c r="I63" s="165"/>
      <c r="J63" s="163" t="s">
        <v>223</v>
      </c>
      <c r="K63" s="165"/>
      <c r="L63" s="169" t="s">
        <v>81</v>
      </c>
      <c r="M63" s="169"/>
      <c r="O63" s="170" t="s">
        <v>132</v>
      </c>
      <c r="P63" s="171"/>
      <c r="Q63" s="171"/>
      <c r="R63" s="171"/>
      <c r="S63" s="171"/>
      <c r="T63" s="172"/>
      <c r="U63" s="176">
        <f>IFERROR(U47+U32,"")</f>
        <v>0</v>
      </c>
      <c r="V63" s="177"/>
      <c r="W63" s="177"/>
      <c r="X63" s="165" t="s">
        <v>97</v>
      </c>
    </row>
    <row r="64" spans="2:29" ht="20.100000000000001" customHeight="1">
      <c r="D64" s="166"/>
      <c r="E64" s="167"/>
      <c r="F64" s="168"/>
      <c r="G64" s="136"/>
      <c r="H64" s="186"/>
      <c r="I64" s="187"/>
      <c r="J64" s="186"/>
      <c r="K64" s="187"/>
      <c r="L64" s="188" t="str">
        <f>IF(SUM(G64:K64)=0,"",SUM(G64:K64))</f>
        <v/>
      </c>
      <c r="M64" s="188"/>
      <c r="O64" s="173"/>
      <c r="P64" s="174"/>
      <c r="Q64" s="174"/>
      <c r="R64" s="174"/>
      <c r="S64" s="174"/>
      <c r="T64" s="175"/>
      <c r="U64" s="178"/>
      <c r="V64" s="179"/>
      <c r="W64" s="179"/>
      <c r="X64" s="168"/>
    </row>
  </sheetData>
  <sheetProtection sheet="1" objects="1" scenarios="1"/>
  <mergeCells count="194">
    <mergeCell ref="Y16:Z16"/>
    <mergeCell ref="Y17:Z17"/>
    <mergeCell ref="Y18:Z18"/>
    <mergeCell ref="F12:J14"/>
    <mergeCell ref="M1:O1"/>
    <mergeCell ref="Y1:Z1"/>
    <mergeCell ref="B2:AA2"/>
    <mergeCell ref="T3:U3"/>
    <mergeCell ref="V3:Z3"/>
    <mergeCell ref="C5:K6"/>
    <mergeCell ref="L5:Z5"/>
    <mergeCell ref="X6:Z6"/>
    <mergeCell ref="Y12:Z12"/>
    <mergeCell ref="Y19:Z19"/>
    <mergeCell ref="F20:J22"/>
    <mergeCell ref="Y20:Z20"/>
    <mergeCell ref="Y21:Z21"/>
    <mergeCell ref="Y22:Z22"/>
    <mergeCell ref="C23:E26"/>
    <mergeCell ref="F23:K23"/>
    <mergeCell ref="Y23:Z23"/>
    <mergeCell ref="F24:J26"/>
    <mergeCell ref="Y24:Z24"/>
    <mergeCell ref="C7:E22"/>
    <mergeCell ref="F7:K7"/>
    <mergeCell ref="Y7:Z7"/>
    <mergeCell ref="F8:J10"/>
    <mergeCell ref="Y8:Z8"/>
    <mergeCell ref="Y9:Z9"/>
    <mergeCell ref="Y10:Z10"/>
    <mergeCell ref="F11:K11"/>
    <mergeCell ref="Y11:Z11"/>
    <mergeCell ref="Y13:Z13"/>
    <mergeCell ref="Y14:Z14"/>
    <mergeCell ref="F15:K15"/>
    <mergeCell ref="Y15:Z15"/>
    <mergeCell ref="F16:J18"/>
    <mergeCell ref="C30:I30"/>
    <mergeCell ref="K30:N30"/>
    <mergeCell ref="O30:T30"/>
    <mergeCell ref="U30:X30"/>
    <mergeCell ref="C31:I31"/>
    <mergeCell ref="L31:M31"/>
    <mergeCell ref="Y25:Z25"/>
    <mergeCell ref="Y26:Z26"/>
    <mergeCell ref="C27:K27"/>
    <mergeCell ref="Y27:Z27"/>
    <mergeCell ref="C28:K28"/>
    <mergeCell ref="X28:Z28"/>
    <mergeCell ref="C32:C37"/>
    <mergeCell ref="D32:E35"/>
    <mergeCell ref="F32:I32"/>
    <mergeCell ref="L32:M32"/>
    <mergeCell ref="P32:Q32"/>
    <mergeCell ref="R32:S32"/>
    <mergeCell ref="R34:S34"/>
    <mergeCell ref="F35:I35"/>
    <mergeCell ref="L35:M35"/>
    <mergeCell ref="P35:Q35"/>
    <mergeCell ref="U32:W44"/>
    <mergeCell ref="X32:X44"/>
    <mergeCell ref="Z32:Z44"/>
    <mergeCell ref="F33:I33"/>
    <mergeCell ref="L33:M33"/>
    <mergeCell ref="P33:Q33"/>
    <mergeCell ref="R33:S33"/>
    <mergeCell ref="F34:I34"/>
    <mergeCell ref="L34:M34"/>
    <mergeCell ref="P34:Q34"/>
    <mergeCell ref="R35:S35"/>
    <mergeCell ref="D36:I36"/>
    <mergeCell ref="L36:M36"/>
    <mergeCell ref="P36:Q36"/>
    <mergeCell ref="R36:S36"/>
    <mergeCell ref="D37:I37"/>
    <mergeCell ref="L37:M37"/>
    <mergeCell ref="P37:Q37"/>
    <mergeCell ref="R37:S37"/>
    <mergeCell ref="P39:Q39"/>
    <mergeCell ref="R39:S39"/>
    <mergeCell ref="F40:I40"/>
    <mergeCell ref="L40:M40"/>
    <mergeCell ref="P40:Q40"/>
    <mergeCell ref="R40:S40"/>
    <mergeCell ref="C38:I38"/>
    <mergeCell ref="L38:M38"/>
    <mergeCell ref="C39:C44"/>
    <mergeCell ref="D39:E42"/>
    <mergeCell ref="F39:I39"/>
    <mergeCell ref="L39:M39"/>
    <mergeCell ref="F41:I41"/>
    <mergeCell ref="L41:M41"/>
    <mergeCell ref="D43:I43"/>
    <mergeCell ref="L43:M43"/>
    <mergeCell ref="P43:Q43"/>
    <mergeCell ref="R43:S43"/>
    <mergeCell ref="D44:I44"/>
    <mergeCell ref="L44:M44"/>
    <mergeCell ref="P44:Q44"/>
    <mergeCell ref="R44:S44"/>
    <mergeCell ref="P41:Q41"/>
    <mergeCell ref="R41:S41"/>
    <mergeCell ref="F42:I42"/>
    <mergeCell ref="L42:M42"/>
    <mergeCell ref="P42:Q42"/>
    <mergeCell ref="R42:S42"/>
    <mergeCell ref="C46:I46"/>
    <mergeCell ref="K46:N46"/>
    <mergeCell ref="O46:T46"/>
    <mergeCell ref="U46:X46"/>
    <mergeCell ref="C47:D58"/>
    <mergeCell ref="E47:G49"/>
    <mergeCell ref="H47:I47"/>
    <mergeCell ref="K47:K49"/>
    <mergeCell ref="L47:M47"/>
    <mergeCell ref="P47:Q47"/>
    <mergeCell ref="R47:S47"/>
    <mergeCell ref="U47:W61"/>
    <mergeCell ref="X47:X61"/>
    <mergeCell ref="H48:I48"/>
    <mergeCell ref="L48:M48"/>
    <mergeCell ref="P48:Q48"/>
    <mergeCell ref="R48:S48"/>
    <mergeCell ref="H49:I49"/>
    <mergeCell ref="L49:M49"/>
    <mergeCell ref="P49:Q49"/>
    <mergeCell ref="R49:S49"/>
    <mergeCell ref="E50:G52"/>
    <mergeCell ref="H50:I50"/>
    <mergeCell ref="K50:K52"/>
    <mergeCell ref="L50:M50"/>
    <mergeCell ref="P50:Q50"/>
    <mergeCell ref="R50:S50"/>
    <mergeCell ref="H51:I51"/>
    <mergeCell ref="L51:M51"/>
    <mergeCell ref="P51:Q51"/>
    <mergeCell ref="R51:S51"/>
    <mergeCell ref="H52:I52"/>
    <mergeCell ref="L52:M52"/>
    <mergeCell ref="P52:Q52"/>
    <mergeCell ref="R52:S52"/>
    <mergeCell ref="R59:S59"/>
    <mergeCell ref="H60:I60"/>
    <mergeCell ref="L60:M60"/>
    <mergeCell ref="P60:Q60"/>
    <mergeCell ref="E53:G55"/>
    <mergeCell ref="H53:I53"/>
    <mergeCell ref="K53:K55"/>
    <mergeCell ref="L53:M53"/>
    <mergeCell ref="P53:Q53"/>
    <mergeCell ref="R53:S53"/>
    <mergeCell ref="H54:I54"/>
    <mergeCell ref="L54:M54"/>
    <mergeCell ref="P54:Q54"/>
    <mergeCell ref="R54:S54"/>
    <mergeCell ref="H55:I55"/>
    <mergeCell ref="L55:M55"/>
    <mergeCell ref="P55:Q55"/>
    <mergeCell ref="R55:S55"/>
    <mergeCell ref="X63:X64"/>
    <mergeCell ref="H64:I64"/>
    <mergeCell ref="J64:K64"/>
    <mergeCell ref="L64:M64"/>
    <mergeCell ref="H58:I58"/>
    <mergeCell ref="L58:M58"/>
    <mergeCell ref="P58:Q58"/>
    <mergeCell ref="R58:S58"/>
    <mergeCell ref="C59:D61"/>
    <mergeCell ref="E59:G61"/>
    <mergeCell ref="H59:I59"/>
    <mergeCell ref="K59:K61"/>
    <mergeCell ref="L59:M59"/>
    <mergeCell ref="P59:Q59"/>
    <mergeCell ref="E56:G58"/>
    <mergeCell ref="H56:I56"/>
    <mergeCell ref="K56:K58"/>
    <mergeCell ref="L56:M56"/>
    <mergeCell ref="P56:Q56"/>
    <mergeCell ref="R56:S56"/>
    <mergeCell ref="H57:I57"/>
    <mergeCell ref="L57:M57"/>
    <mergeCell ref="P57:Q57"/>
    <mergeCell ref="R57:S57"/>
    <mergeCell ref="D63:F64"/>
    <mergeCell ref="H63:I63"/>
    <mergeCell ref="J63:K63"/>
    <mergeCell ref="L63:M63"/>
    <mergeCell ref="O63:T64"/>
    <mergeCell ref="U63:W64"/>
    <mergeCell ref="R60:S60"/>
    <mergeCell ref="H61:I61"/>
    <mergeCell ref="L61:M61"/>
    <mergeCell ref="P61:Q61"/>
    <mergeCell ref="R61:S61"/>
  </mergeCells>
  <phoneticPr fontId="1"/>
  <conditionalFormatting sqref="G64:K64">
    <cfRule type="expression" dxfId="3" priority="1" stopIfTrue="1">
      <formula>G64=""</formula>
    </cfRule>
  </conditionalFormatting>
  <pageMargins left="0.27559055118110237" right="0.15748031496062992" top="0.78740157480314965" bottom="0.27559055118110237" header="0.6692913385826772" footer="0.19685039370078741"/>
  <pageSetup paperSize="9" scale="79" fitToHeight="0" orientation="landscape" blackAndWhite="1" cellComments="asDisplayed" r:id="rId1"/>
  <headerFooter alignWithMargins="0"/>
  <rowBreaks count="1" manualBreakCount="1">
    <brk id="29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8E3FE-B720-4524-B89A-CC1826E3F621}">
  <sheetPr>
    <tabColor rgb="FFFFC000"/>
    <pageSetUpPr fitToPage="1"/>
  </sheetPr>
  <dimension ref="A1:AE30"/>
  <sheetViews>
    <sheetView showGridLines="0" view="pageBreakPreview" zoomScale="55" zoomScaleNormal="100" zoomScaleSheetLayoutView="55" workbookViewId="0">
      <selection activeCell="U21" sqref="U21"/>
    </sheetView>
  </sheetViews>
  <sheetFormatPr defaultRowHeight="23.25"/>
  <cols>
    <col min="1" max="1" width="4.25" style="114" customWidth="1"/>
    <col min="2" max="2" width="4.375" style="114" customWidth="1"/>
    <col min="3" max="3" width="10.5" style="114" customWidth="1"/>
    <col min="4" max="5" width="8" style="114" customWidth="1"/>
    <col min="6" max="6" width="9.5" style="114" customWidth="1"/>
    <col min="7" max="16" width="8" style="114" customWidth="1"/>
    <col min="17" max="17" width="10.75" style="114" customWidth="1"/>
    <col min="18" max="20" width="8" style="114" customWidth="1"/>
    <col min="21" max="21" width="10.625" style="114" customWidth="1"/>
    <col min="22" max="22" width="9.25" style="114" hidden="1" customWidth="1"/>
    <col min="23" max="23" width="23" style="114" hidden="1" customWidth="1"/>
    <col min="24" max="24" width="19.75" style="114" hidden="1" customWidth="1"/>
    <col min="25" max="25" width="23.625" style="114" hidden="1" customWidth="1"/>
    <col min="26" max="29" width="9" style="114" hidden="1" customWidth="1"/>
    <col min="30" max="16384" width="9" style="114"/>
  </cols>
  <sheetData>
    <row r="1" spans="1:31">
      <c r="A1" s="116" t="s">
        <v>230</v>
      </c>
      <c r="C1" s="116"/>
      <c r="L1" s="117"/>
      <c r="N1" s="329" t="s">
        <v>67</v>
      </c>
      <c r="O1" s="329"/>
      <c r="P1" s="145">
        <f>補助金交付申請書!Q9</f>
        <v>0</v>
      </c>
      <c r="Q1" s="145"/>
      <c r="R1" s="145"/>
      <c r="S1" s="145"/>
      <c r="T1" s="145"/>
      <c r="X1" s="108"/>
      <c r="Y1" s="108"/>
    </row>
    <row r="2" spans="1:31" ht="18" customHeight="1" thickBot="1">
      <c r="C2" s="116"/>
      <c r="L2" s="117"/>
      <c r="X2" s="108"/>
      <c r="Y2" s="108"/>
    </row>
    <row r="3" spans="1:31" ht="72" customHeight="1" thickBot="1">
      <c r="B3" s="116" t="s">
        <v>201</v>
      </c>
      <c r="C3" s="116"/>
      <c r="I3" s="326" t="e">
        <f>MAX(X13:X14)</f>
        <v>#DIV/0!</v>
      </c>
      <c r="J3" s="327"/>
      <c r="K3" s="327"/>
      <c r="L3" s="328"/>
      <c r="O3" s="322" t="s">
        <v>207</v>
      </c>
      <c r="P3" s="323"/>
      <c r="Q3" s="324"/>
      <c r="R3" s="319"/>
      <c r="S3" s="320"/>
      <c r="T3" s="321"/>
      <c r="X3" s="118" t="e">
        <f>IF(AND(R3="有",OR(R7="◯",R9="◯"),R11="◯",R13="◯",X25=R5),"◎",IF(AND(R3="有",OR(R7="◯",R9="◯"),R11="◯",R15="◯",T26&lt;&gt;"×"),"○","×"))</f>
        <v>#DIV/0!</v>
      </c>
      <c r="Y3" s="119"/>
      <c r="AE3" s="120"/>
    </row>
    <row r="4" spans="1:31" ht="9.75" customHeight="1" thickBot="1">
      <c r="C4" s="116"/>
      <c r="L4" s="117"/>
      <c r="O4" s="121"/>
      <c r="P4" s="121"/>
      <c r="Q4" s="121"/>
      <c r="R4" s="122"/>
      <c r="S4" s="122"/>
      <c r="T4" s="123"/>
      <c r="X4" s="108"/>
      <c r="Y4" s="124"/>
    </row>
    <row r="5" spans="1:31" ht="78.75" customHeight="1" thickBot="1">
      <c r="B5" s="116"/>
      <c r="C5" s="116"/>
      <c r="L5" s="117"/>
      <c r="O5" s="322" t="s">
        <v>9</v>
      </c>
      <c r="P5" s="323"/>
      <c r="Q5" s="324"/>
      <c r="R5" s="319"/>
      <c r="S5" s="320"/>
      <c r="T5" s="321"/>
      <c r="X5" s="118"/>
      <c r="Y5" s="119"/>
    </row>
    <row r="6" spans="1:31" ht="31.5" customHeight="1" thickBot="1">
      <c r="B6" s="108"/>
      <c r="C6" s="106" t="s">
        <v>1</v>
      </c>
      <c r="D6" s="107"/>
      <c r="E6" s="108"/>
      <c r="F6" s="108"/>
      <c r="G6" s="107"/>
      <c r="H6" s="107"/>
      <c r="I6" s="107"/>
      <c r="J6" s="107"/>
      <c r="K6" s="107"/>
      <c r="L6" s="112"/>
      <c r="M6" s="108"/>
      <c r="N6" s="108"/>
      <c r="O6" s="108"/>
      <c r="P6" s="108"/>
      <c r="Q6" s="108"/>
      <c r="R6" s="125"/>
      <c r="S6" s="122"/>
      <c r="T6" s="122"/>
      <c r="X6" s="108"/>
      <c r="Y6" s="108"/>
    </row>
    <row r="7" spans="1:31" ht="60" customHeight="1" thickBot="1">
      <c r="B7" s="108"/>
      <c r="C7" s="109" t="s">
        <v>2</v>
      </c>
      <c r="D7" s="325" t="s">
        <v>4</v>
      </c>
      <c r="E7" s="325"/>
      <c r="F7" s="325"/>
      <c r="G7" s="325"/>
      <c r="H7" s="325"/>
      <c r="I7" s="325"/>
      <c r="J7" s="325"/>
      <c r="K7" s="325"/>
      <c r="L7" s="325"/>
      <c r="M7" s="325"/>
      <c r="N7" s="106"/>
      <c r="O7" s="106"/>
      <c r="P7" s="106"/>
      <c r="Q7" s="106"/>
      <c r="R7" s="319"/>
      <c r="S7" s="320"/>
      <c r="T7" s="321"/>
      <c r="U7" s="126"/>
      <c r="V7" s="126"/>
      <c r="X7" s="108"/>
      <c r="Y7" s="108"/>
    </row>
    <row r="8" spans="1:31" ht="18.75" customHeight="1" thickBot="1">
      <c r="B8" s="108"/>
      <c r="C8" s="109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12"/>
      <c r="Q8" s="108"/>
      <c r="R8" s="125"/>
      <c r="S8" s="125"/>
      <c r="T8" s="125"/>
      <c r="U8" s="108"/>
      <c r="V8" s="108"/>
      <c r="X8" s="108"/>
      <c r="Y8" s="108"/>
    </row>
    <row r="9" spans="1:31" ht="98.25" customHeight="1" thickBot="1">
      <c r="B9" s="108"/>
      <c r="C9" s="109" t="s">
        <v>3</v>
      </c>
      <c r="D9" s="325" t="s">
        <v>5</v>
      </c>
      <c r="E9" s="325"/>
      <c r="F9" s="325"/>
      <c r="G9" s="325"/>
      <c r="H9" s="325"/>
      <c r="I9" s="325"/>
      <c r="J9" s="325"/>
      <c r="K9" s="325"/>
      <c r="L9" s="325"/>
      <c r="M9" s="325"/>
      <c r="N9" s="106"/>
      <c r="O9" s="106"/>
      <c r="P9" s="106"/>
      <c r="Q9" s="106"/>
      <c r="R9" s="319"/>
      <c r="S9" s="320"/>
      <c r="T9" s="321"/>
      <c r="U9" s="126"/>
      <c r="V9" s="126"/>
      <c r="X9" s="108"/>
      <c r="Y9" s="108"/>
    </row>
    <row r="10" spans="1:31" ht="18.75" customHeight="1" thickBot="1">
      <c r="B10" s="108"/>
      <c r="C10" s="109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12"/>
      <c r="Q10" s="108"/>
      <c r="R10" s="125"/>
      <c r="S10" s="125"/>
      <c r="T10" s="125"/>
      <c r="U10" s="108"/>
      <c r="V10" s="108"/>
      <c r="X10" s="108"/>
      <c r="Y10" s="108"/>
    </row>
    <row r="11" spans="1:31" ht="60" customHeight="1" thickBot="1">
      <c r="B11" s="108"/>
      <c r="C11" s="110" t="s">
        <v>0</v>
      </c>
      <c r="D11" s="318" t="s">
        <v>8</v>
      </c>
      <c r="E11" s="318"/>
      <c r="F11" s="318"/>
      <c r="G11" s="318"/>
      <c r="H11" s="318"/>
      <c r="I11" s="318"/>
      <c r="J11" s="318"/>
      <c r="K11" s="318"/>
      <c r="L11" s="318"/>
      <c r="M11" s="318"/>
      <c r="N11" s="112"/>
      <c r="O11" s="107"/>
      <c r="P11" s="112"/>
      <c r="Q11" s="108"/>
      <c r="R11" s="319"/>
      <c r="S11" s="320"/>
      <c r="T11" s="321"/>
      <c r="U11" s="108"/>
      <c r="V11" s="108"/>
      <c r="X11" s="108"/>
      <c r="Y11" s="108"/>
    </row>
    <row r="12" spans="1:31" ht="18.75" customHeight="1" thickBot="1">
      <c r="B12" s="108"/>
      <c r="C12" s="127"/>
      <c r="D12" s="106"/>
      <c r="E12" s="128"/>
      <c r="F12" s="108"/>
      <c r="G12" s="108"/>
      <c r="H12" s="107"/>
      <c r="I12" s="108"/>
      <c r="J12" s="108"/>
      <c r="K12" s="108"/>
      <c r="L12" s="108"/>
      <c r="M12" s="108"/>
      <c r="N12" s="112"/>
      <c r="O12" s="107"/>
      <c r="P12" s="112"/>
      <c r="Q12" s="108"/>
      <c r="R12" s="125"/>
      <c r="S12" s="125"/>
      <c r="T12" s="123"/>
      <c r="U12" s="108"/>
      <c r="V12" s="108"/>
      <c r="X12" s="108"/>
      <c r="Y12" s="108"/>
    </row>
    <row r="13" spans="1:31" ht="90" customHeight="1" thickBot="1">
      <c r="B13" s="108"/>
      <c r="C13" s="109" t="s">
        <v>6</v>
      </c>
      <c r="D13" s="318" t="s">
        <v>215</v>
      </c>
      <c r="E13" s="318"/>
      <c r="F13" s="318"/>
      <c r="G13" s="318"/>
      <c r="H13" s="318"/>
      <c r="I13" s="318"/>
      <c r="J13" s="318"/>
      <c r="K13" s="318"/>
      <c r="L13" s="318"/>
      <c r="M13" s="318"/>
      <c r="N13" s="112"/>
      <c r="O13" s="107"/>
      <c r="P13" s="112"/>
      <c r="Q13" s="108"/>
      <c r="R13" s="319"/>
      <c r="S13" s="320"/>
      <c r="T13" s="321"/>
      <c r="U13" s="108"/>
      <c r="V13" s="108"/>
      <c r="X13" s="129" t="e">
        <f>IF(X3="◎",Y13,"0")</f>
        <v>#DIV/0!</v>
      </c>
      <c r="Y13" s="124">
        <f>1446200*2</f>
        <v>2892400</v>
      </c>
    </row>
    <row r="14" spans="1:31" ht="18.75" customHeight="1" thickBot="1">
      <c r="B14" s="108"/>
      <c r="C14" s="108"/>
      <c r="D14" s="106"/>
      <c r="E14" s="128"/>
      <c r="F14" s="108"/>
      <c r="G14" s="108"/>
      <c r="H14" s="107"/>
      <c r="I14" s="108"/>
      <c r="J14" s="108"/>
      <c r="K14" s="108"/>
      <c r="L14" s="108"/>
      <c r="M14" s="108"/>
      <c r="N14" s="112"/>
      <c r="O14" s="121"/>
      <c r="P14" s="121"/>
      <c r="Q14" s="121"/>
      <c r="R14" s="125"/>
      <c r="S14" s="125"/>
      <c r="T14" s="123"/>
      <c r="U14" s="108"/>
      <c r="V14" s="108"/>
      <c r="X14" s="119" t="e">
        <f>IF(X3="○",Y14,0)</f>
        <v>#DIV/0!</v>
      </c>
      <c r="Y14" s="124">
        <v>1446200</v>
      </c>
    </row>
    <row r="15" spans="1:31" ht="90" customHeight="1" thickBot="1">
      <c r="B15" s="108"/>
      <c r="C15" s="109" t="s">
        <v>7</v>
      </c>
      <c r="D15" s="318" t="s">
        <v>214</v>
      </c>
      <c r="E15" s="318"/>
      <c r="F15" s="318"/>
      <c r="G15" s="318"/>
      <c r="H15" s="318"/>
      <c r="I15" s="318"/>
      <c r="J15" s="318"/>
      <c r="K15" s="318"/>
      <c r="L15" s="318"/>
      <c r="M15" s="318"/>
      <c r="N15" s="112"/>
      <c r="O15" s="107"/>
      <c r="P15" s="112"/>
      <c r="Q15" s="108"/>
      <c r="R15" s="319"/>
      <c r="S15" s="320"/>
      <c r="T15" s="321"/>
      <c r="U15" s="108"/>
      <c r="V15" s="108"/>
      <c r="X15" s="129"/>
      <c r="Y15" s="124"/>
    </row>
    <row r="16" spans="1:31" ht="42" customHeight="1" thickBot="1">
      <c r="B16" s="108"/>
      <c r="C16" s="107"/>
      <c r="D16" s="108"/>
      <c r="E16" s="108"/>
      <c r="F16" s="108"/>
      <c r="G16" s="108"/>
      <c r="H16" s="108"/>
      <c r="I16" s="108"/>
      <c r="J16" s="108"/>
      <c r="K16" s="108"/>
      <c r="L16" s="112"/>
      <c r="M16" s="108"/>
      <c r="N16" s="108"/>
      <c r="O16" s="108"/>
      <c r="P16" s="108"/>
      <c r="Q16" s="108"/>
      <c r="R16" s="125"/>
      <c r="S16" s="125"/>
      <c r="T16" s="125"/>
      <c r="U16" s="108"/>
      <c r="V16" s="108"/>
      <c r="W16" s="120"/>
      <c r="X16" s="113"/>
      <c r="Y16" s="113"/>
      <c r="AD16" s="111"/>
    </row>
    <row r="17" spans="2:30" ht="42" customHeight="1" thickBot="1">
      <c r="B17" s="108"/>
      <c r="D17" s="107" t="s">
        <v>213</v>
      </c>
      <c r="E17" s="108"/>
      <c r="F17" s="108"/>
      <c r="G17" s="108"/>
      <c r="H17" s="108"/>
      <c r="I17" s="108"/>
      <c r="J17" s="108"/>
      <c r="K17" s="108"/>
      <c r="L17" s="112"/>
      <c r="M17" s="108"/>
      <c r="N17" s="108"/>
      <c r="O17" s="108"/>
      <c r="P17" s="108"/>
      <c r="Q17" s="108"/>
      <c r="R17" s="319"/>
      <c r="S17" s="320"/>
      <c r="T17" s="321"/>
      <c r="U17" s="108"/>
      <c r="V17" s="108"/>
      <c r="W17" s="120"/>
      <c r="X17" s="113">
        <f>+MIN(COUNTA(D21:G25,M21:P25),COUNTA(H21:K25,Q21:T25))</f>
        <v>0</v>
      </c>
      <c r="Y17" s="113" t="str">
        <f>+IF(OR(X17&lt;2,X17&lt;R17),"×","○")</f>
        <v>×</v>
      </c>
      <c r="AD17" s="111"/>
    </row>
    <row r="18" spans="2:30" ht="42" customHeight="1" thickBot="1">
      <c r="B18" s="108"/>
      <c r="C18" s="107"/>
      <c r="D18" s="108"/>
      <c r="E18" s="108"/>
      <c r="F18" s="108"/>
      <c r="G18" s="108"/>
      <c r="H18" s="108"/>
      <c r="I18" s="108"/>
      <c r="J18" s="108"/>
      <c r="K18" s="108"/>
      <c r="L18" s="112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20"/>
      <c r="X18" s="113"/>
      <c r="Y18" s="119" t="s">
        <v>208</v>
      </c>
      <c r="AD18" s="130"/>
    </row>
    <row r="19" spans="2:30" ht="42" customHeight="1" thickBot="1">
      <c r="B19" s="108"/>
      <c r="C19" s="107"/>
      <c r="D19" s="107" t="s">
        <v>206</v>
      </c>
      <c r="E19" s="108"/>
      <c r="F19" s="108"/>
      <c r="G19" s="108"/>
      <c r="H19" s="108"/>
      <c r="I19" s="108"/>
      <c r="J19" s="108"/>
      <c r="K19" s="108"/>
      <c r="L19" s="112"/>
      <c r="M19" s="108"/>
      <c r="N19" s="108"/>
      <c r="O19" s="108">
        <f>+X23</f>
        <v>0</v>
      </c>
      <c r="P19" s="108" t="s">
        <v>205</v>
      </c>
      <c r="Q19" s="108"/>
      <c r="R19" s="108"/>
      <c r="S19" s="108"/>
      <c r="T19" s="108"/>
      <c r="U19" s="108"/>
      <c r="V19" s="108"/>
      <c r="W19" s="111" t="s">
        <v>12</v>
      </c>
      <c r="X19" s="113">
        <f>+COUNTIF(H21:K25,W19)+COUNTIF(Q21:T25,W19)</f>
        <v>0</v>
      </c>
      <c r="Y19" s="131">
        <f>+SUM(X19:X21)</f>
        <v>0</v>
      </c>
      <c r="AD19" s="130"/>
    </row>
    <row r="20" spans="2:30" ht="42" customHeight="1" thickBot="1">
      <c r="B20" s="108"/>
      <c r="C20" s="107"/>
      <c r="D20" s="340" t="s">
        <v>10</v>
      </c>
      <c r="E20" s="341"/>
      <c r="F20" s="341"/>
      <c r="G20" s="342"/>
      <c r="H20" s="340" t="s">
        <v>11</v>
      </c>
      <c r="I20" s="341"/>
      <c r="J20" s="341"/>
      <c r="K20" s="342"/>
      <c r="L20" s="112"/>
      <c r="M20" s="340" t="s">
        <v>10</v>
      </c>
      <c r="N20" s="341"/>
      <c r="O20" s="341"/>
      <c r="P20" s="342"/>
      <c r="Q20" s="340" t="s">
        <v>11</v>
      </c>
      <c r="R20" s="341"/>
      <c r="S20" s="341"/>
      <c r="T20" s="342"/>
      <c r="U20" s="108"/>
      <c r="V20" s="108"/>
      <c r="W20" s="111" t="s">
        <v>13</v>
      </c>
      <c r="X20" s="113">
        <f>+COUNTIF(H21:K25,W20)+COUNTIF(Q21:T25,W20)</f>
        <v>0</v>
      </c>
      <c r="Y20" s="113"/>
    </row>
    <row r="21" spans="2:30" ht="45" customHeight="1" thickBot="1">
      <c r="B21" s="108"/>
      <c r="C21" s="107"/>
      <c r="D21" s="319"/>
      <c r="E21" s="320"/>
      <c r="F21" s="320"/>
      <c r="G21" s="339"/>
      <c r="H21" s="336"/>
      <c r="I21" s="337"/>
      <c r="J21" s="337"/>
      <c r="K21" s="338"/>
      <c r="L21" s="115"/>
      <c r="M21" s="319"/>
      <c r="N21" s="320"/>
      <c r="O21" s="320"/>
      <c r="P21" s="339"/>
      <c r="Q21" s="336"/>
      <c r="R21" s="337"/>
      <c r="S21" s="337"/>
      <c r="T21" s="338"/>
      <c r="U21" s="108"/>
      <c r="V21" s="108"/>
      <c r="W21" s="111" t="s">
        <v>14</v>
      </c>
      <c r="X21" s="114">
        <f>+COUNTIF(H21:K25,W21)+COUNTIF(Q21:T25,W21)</f>
        <v>0</v>
      </c>
      <c r="Y21" s="113"/>
    </row>
    <row r="22" spans="2:30" ht="45" customHeight="1" thickBot="1">
      <c r="B22" s="108"/>
      <c r="C22" s="107"/>
      <c r="D22" s="319"/>
      <c r="E22" s="320"/>
      <c r="F22" s="320"/>
      <c r="G22" s="339"/>
      <c r="H22" s="336"/>
      <c r="I22" s="337"/>
      <c r="J22" s="337"/>
      <c r="K22" s="338"/>
      <c r="L22" s="115"/>
      <c r="M22" s="319"/>
      <c r="N22" s="320"/>
      <c r="O22" s="320"/>
      <c r="P22" s="339"/>
      <c r="Q22" s="336"/>
      <c r="R22" s="337"/>
      <c r="S22" s="337"/>
      <c r="T22" s="338"/>
      <c r="U22" s="108"/>
      <c r="V22" s="108"/>
      <c r="W22" s="114" t="s">
        <v>204</v>
      </c>
      <c r="X22" s="114">
        <f>+COUNTIF(H21:K25,W22)+COUNTIF(Q21:T25,W22)</f>
        <v>0</v>
      </c>
      <c r="Y22" s="113"/>
    </row>
    <row r="23" spans="2:30" ht="45" customHeight="1" thickBot="1">
      <c r="B23" s="108"/>
      <c r="C23" s="107"/>
      <c r="D23" s="319"/>
      <c r="E23" s="320"/>
      <c r="F23" s="320"/>
      <c r="G23" s="339"/>
      <c r="H23" s="336"/>
      <c r="I23" s="337"/>
      <c r="J23" s="337"/>
      <c r="K23" s="338"/>
      <c r="L23" s="115"/>
      <c r="M23" s="319"/>
      <c r="N23" s="320"/>
      <c r="O23" s="320"/>
      <c r="P23" s="339"/>
      <c r="Q23" s="336"/>
      <c r="R23" s="337"/>
      <c r="S23" s="337"/>
      <c r="T23" s="338"/>
      <c r="U23" s="108"/>
      <c r="V23" s="108"/>
      <c r="W23" s="120" t="s">
        <v>209</v>
      </c>
      <c r="X23" s="132">
        <f>+SUM(X19:X22)</f>
        <v>0</v>
      </c>
      <c r="Y23" s="113"/>
    </row>
    <row r="24" spans="2:30" ht="42" customHeight="1" thickBot="1">
      <c r="B24" s="108"/>
      <c r="C24" s="107"/>
      <c r="D24" s="319"/>
      <c r="E24" s="320"/>
      <c r="F24" s="320"/>
      <c r="G24" s="339"/>
      <c r="H24" s="336"/>
      <c r="I24" s="337"/>
      <c r="J24" s="337"/>
      <c r="K24" s="338"/>
      <c r="L24" s="115"/>
      <c r="M24" s="319"/>
      <c r="N24" s="320"/>
      <c r="O24" s="320"/>
      <c r="P24" s="339"/>
      <c r="Q24" s="336"/>
      <c r="R24" s="337"/>
      <c r="S24" s="337"/>
      <c r="T24" s="338"/>
      <c r="U24" s="108"/>
      <c r="V24" s="108"/>
      <c r="W24" s="120"/>
      <c r="X24" s="114" t="e">
        <f>+Y19/R17</f>
        <v>#DIV/0!</v>
      </c>
      <c r="Y24" s="114" t="e">
        <f>+IF(AND(R17&lt;=X17,X17&gt;=2,X24&gt;=0.5),"２分の１以上","×")</f>
        <v>#DIV/0!</v>
      </c>
    </row>
    <row r="25" spans="2:30" ht="42" customHeight="1" thickBot="1">
      <c r="B25" s="108"/>
      <c r="C25" s="107"/>
      <c r="D25" s="319"/>
      <c r="E25" s="320"/>
      <c r="F25" s="320"/>
      <c r="G25" s="339"/>
      <c r="H25" s="336"/>
      <c r="I25" s="337"/>
      <c r="J25" s="337"/>
      <c r="K25" s="338"/>
      <c r="L25" s="115"/>
      <c r="M25" s="319"/>
      <c r="N25" s="320"/>
      <c r="O25" s="320"/>
      <c r="P25" s="339"/>
      <c r="Q25" s="336"/>
      <c r="R25" s="337"/>
      <c r="S25" s="337"/>
      <c r="T25" s="338"/>
      <c r="U25" s="108"/>
      <c r="V25" s="108"/>
      <c r="X25" s="113" t="e">
        <f>+IF(AND(R17&lt;=X17,Y19&gt;=2,Y19-R17&gt;=0),"すべて",Y24)</f>
        <v>#DIV/0!</v>
      </c>
      <c r="Y25" s="113"/>
    </row>
    <row r="26" spans="2:30" ht="42" customHeight="1">
      <c r="B26" s="108"/>
      <c r="C26" s="107" t="s">
        <v>212</v>
      </c>
      <c r="D26" s="108"/>
      <c r="E26" s="108"/>
      <c r="F26" s="108"/>
      <c r="Q26" s="133" t="s">
        <v>210</v>
      </c>
      <c r="S26" s="108"/>
      <c r="T26" s="119" t="e">
        <f>+X25</f>
        <v>#DIV/0!</v>
      </c>
      <c r="U26" s="108"/>
      <c r="V26" s="108"/>
      <c r="W26" s="120"/>
      <c r="X26" s="113"/>
      <c r="Y26" s="113"/>
    </row>
    <row r="27" spans="2:30" ht="42" customHeight="1" thickBot="1">
      <c r="B27" s="108"/>
      <c r="C27" s="106" t="s">
        <v>211</v>
      </c>
      <c r="F27" s="108"/>
      <c r="I27" s="116" t="s">
        <v>201</v>
      </c>
      <c r="J27" s="116"/>
      <c r="N27" s="108"/>
      <c r="O27" s="108"/>
      <c r="P27" s="108"/>
      <c r="Q27" s="108"/>
      <c r="R27" s="108"/>
      <c r="S27" s="108"/>
      <c r="T27" s="108"/>
      <c r="U27" s="108"/>
      <c r="V27" s="108"/>
      <c r="W27" s="120"/>
      <c r="X27" s="113"/>
      <c r="Y27" s="113"/>
    </row>
    <row r="28" spans="2:30" ht="42" customHeight="1">
      <c r="B28" s="108"/>
      <c r="C28" s="310">
        <f>IFERROR(実施計画書!U63,"")</f>
        <v>0</v>
      </c>
      <c r="D28" s="311"/>
      <c r="E28" s="311"/>
      <c r="F28" s="314" t="s">
        <v>97</v>
      </c>
      <c r="G28" s="316" t="s">
        <v>202</v>
      </c>
      <c r="H28" s="317"/>
      <c r="I28" s="310">
        <f>IFERROR(I3,0)</f>
        <v>0</v>
      </c>
      <c r="J28" s="311"/>
      <c r="K28" s="311"/>
      <c r="L28" s="314" t="s">
        <v>97</v>
      </c>
      <c r="M28" s="343" t="s">
        <v>203</v>
      </c>
      <c r="N28" s="330" t="s">
        <v>200</v>
      </c>
      <c r="O28" s="331"/>
      <c r="P28" s="332"/>
      <c r="Q28" s="311">
        <f>IFERROR(C28+I28,"")</f>
        <v>0</v>
      </c>
      <c r="R28" s="311"/>
      <c r="S28" s="311"/>
      <c r="T28" s="314" t="s">
        <v>97</v>
      </c>
      <c r="U28" s="108"/>
      <c r="V28" s="108"/>
      <c r="W28" s="120"/>
      <c r="X28" s="113"/>
      <c r="Y28" s="113"/>
    </row>
    <row r="29" spans="2:30" ht="24" thickBot="1">
      <c r="B29" s="108"/>
      <c r="C29" s="312"/>
      <c r="D29" s="313"/>
      <c r="E29" s="313"/>
      <c r="F29" s="315"/>
      <c r="G29" s="316"/>
      <c r="H29" s="317"/>
      <c r="I29" s="312"/>
      <c r="J29" s="313"/>
      <c r="K29" s="313"/>
      <c r="L29" s="315"/>
      <c r="M29" s="343"/>
      <c r="N29" s="333"/>
      <c r="O29" s="334"/>
      <c r="P29" s="335"/>
      <c r="Q29" s="313"/>
      <c r="R29" s="313"/>
      <c r="S29" s="313"/>
      <c r="T29" s="315"/>
      <c r="U29" s="108"/>
      <c r="V29" s="108"/>
    </row>
    <row r="30" spans="2:30">
      <c r="B30" s="108"/>
      <c r="C30" s="107"/>
      <c r="D30" s="108"/>
      <c r="E30" s="108"/>
      <c r="F30" s="108"/>
      <c r="G30" s="108"/>
      <c r="H30" s="108"/>
      <c r="I30" s="108"/>
      <c r="J30" s="108"/>
      <c r="K30" s="108"/>
      <c r="L30" s="112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</sheetData>
  <sheetProtection sheet="1" objects="1" scenarios="1"/>
  <mergeCells count="50">
    <mergeCell ref="R15:T15"/>
    <mergeCell ref="H20:K20"/>
    <mergeCell ref="M20:P20"/>
    <mergeCell ref="Q20:T20"/>
    <mergeCell ref="M21:P21"/>
    <mergeCell ref="D9:M9"/>
    <mergeCell ref="R9:T9"/>
    <mergeCell ref="D11:M11"/>
    <mergeCell ref="R11:T11"/>
    <mergeCell ref="D13:M13"/>
    <mergeCell ref="R13:T13"/>
    <mergeCell ref="D23:G23"/>
    <mergeCell ref="H23:K23"/>
    <mergeCell ref="M23:P23"/>
    <mergeCell ref="Q23:T23"/>
    <mergeCell ref="D22:G22"/>
    <mergeCell ref="H22:K22"/>
    <mergeCell ref="M22:P22"/>
    <mergeCell ref="N1:O1"/>
    <mergeCell ref="N28:P29"/>
    <mergeCell ref="I28:K29"/>
    <mergeCell ref="L28:L29"/>
    <mergeCell ref="O3:Q3"/>
    <mergeCell ref="H25:K25"/>
    <mergeCell ref="M24:P24"/>
    <mergeCell ref="Q24:T24"/>
    <mergeCell ref="M25:P25"/>
    <mergeCell ref="Q25:T25"/>
    <mergeCell ref="Q28:S29"/>
    <mergeCell ref="R17:T17"/>
    <mergeCell ref="H21:K21"/>
    <mergeCell ref="Q21:T21"/>
    <mergeCell ref="H24:K24"/>
    <mergeCell ref="Q22:T22"/>
    <mergeCell ref="C28:E29"/>
    <mergeCell ref="F28:F29"/>
    <mergeCell ref="G28:H29"/>
    <mergeCell ref="D15:M15"/>
    <mergeCell ref="R3:T3"/>
    <mergeCell ref="O5:Q5"/>
    <mergeCell ref="R5:T5"/>
    <mergeCell ref="D7:M7"/>
    <mergeCell ref="R7:T7"/>
    <mergeCell ref="I3:L3"/>
    <mergeCell ref="D21:G21"/>
    <mergeCell ref="D20:G20"/>
    <mergeCell ref="D24:G24"/>
    <mergeCell ref="D25:G25"/>
    <mergeCell ref="T28:T29"/>
    <mergeCell ref="M28:M29"/>
  </mergeCells>
  <phoneticPr fontId="1"/>
  <dataValidations count="6">
    <dataValidation type="list" allowBlank="1" showInputMessage="1" showErrorMessage="1" sqref="R5:T5" xr:uid="{0C531E54-E798-447A-9DCC-DE985A7C4506}">
      <formula1>"　,すべて,2分の１以上"</formula1>
    </dataValidation>
    <dataValidation type="list" allowBlank="1" showInputMessage="1" showErrorMessage="1" sqref="R3:T3" xr:uid="{305A183B-D40A-4D20-BAF8-3765CC84E868}">
      <formula1>"有,無"</formula1>
    </dataValidation>
    <dataValidation type="list" allowBlank="1" showInputMessage="1" showErrorMessage="1" sqref="R9:T9 R7:T7 R11:T11 R13:T13 R15:T15" xr:uid="{04C590BC-74DA-4198-8089-BFA34E65CAEB}">
      <formula1>"　 ,◯,✕"</formula1>
    </dataValidation>
    <dataValidation type="list" allowBlank="1" showInputMessage="1" showErrorMessage="1" sqref="T14" xr:uid="{8AAE6353-5889-452D-87FC-79718B83EC67}">
      <formula1>" 　 ,6月未満,6月以上"</formula1>
    </dataValidation>
    <dataValidation type="list" allowBlank="1" showInputMessage="1" showErrorMessage="1" sqref="T4" xr:uid="{C5EDEA89-B032-4F91-9D72-62EF1989FB62}">
      <formula1>"選択してください ,該当する,該当しない"</formula1>
    </dataValidation>
    <dataValidation type="list" allowBlank="1" showInputMessage="1" showErrorMessage="1" sqref="H21:K25 Q21:T25" xr:uid="{34C29C4E-77CA-45A7-889A-599CD2BB0BED}">
      <formula1>$W$19:$W$22</formula1>
    </dataValidation>
  </dataValidations>
  <pageMargins left="0.25" right="0.25" top="0.75" bottom="0.75" header="0.3" footer="0.3"/>
  <pageSetup paperSize="9" scale="53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3E2FF-EC57-4CCE-BE8C-371D17D77271}">
  <sheetPr>
    <tabColor rgb="FFFFFF00"/>
  </sheetPr>
  <dimension ref="A1:X7"/>
  <sheetViews>
    <sheetView view="pageBreakPreview" zoomScale="115" zoomScaleNormal="100" zoomScaleSheetLayoutView="115" workbookViewId="0">
      <selection activeCell="J9" sqref="J9"/>
    </sheetView>
  </sheetViews>
  <sheetFormatPr defaultColWidth="5.125" defaultRowHeight="13.5"/>
  <cols>
    <col min="1" max="16384" width="5.125" style="1"/>
  </cols>
  <sheetData>
    <row r="1" spans="1:24" ht="18.75">
      <c r="A1" s="348" t="s">
        <v>231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spans="1:24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21" customHeight="1">
      <c r="A3" s="349" t="s">
        <v>52</v>
      </c>
      <c r="B3" s="349"/>
      <c r="C3" s="350">
        <f>補助金交付申請書!Q9</f>
        <v>0</v>
      </c>
      <c r="D3" s="350"/>
      <c r="E3" s="350"/>
      <c r="F3" s="350"/>
      <c r="G3" s="350"/>
      <c r="H3" s="350"/>
      <c r="I3" s="350"/>
      <c r="J3" s="350"/>
      <c r="K3" s="350"/>
      <c r="L3" s="350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4.25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85" t="s">
        <v>133</v>
      </c>
    </row>
    <row r="5" spans="1:24" ht="27.75" customHeight="1">
      <c r="A5" s="351" t="s">
        <v>134</v>
      </c>
      <c r="B5" s="352"/>
      <c r="C5" s="352"/>
      <c r="D5" s="352"/>
      <c r="E5" s="355" t="s">
        <v>135</v>
      </c>
      <c r="F5" s="355"/>
      <c r="G5" s="355"/>
      <c r="H5" s="355"/>
      <c r="I5" s="355" t="s">
        <v>136</v>
      </c>
      <c r="J5" s="355"/>
      <c r="K5" s="355"/>
      <c r="L5" s="355"/>
      <c r="M5" s="355" t="s">
        <v>137</v>
      </c>
      <c r="N5" s="355"/>
      <c r="O5" s="355"/>
      <c r="P5" s="355"/>
      <c r="Q5" s="355" t="s">
        <v>138</v>
      </c>
      <c r="R5" s="355"/>
      <c r="S5" s="355"/>
      <c r="T5" s="355"/>
      <c r="U5" s="355" t="s">
        <v>139</v>
      </c>
      <c r="V5" s="355"/>
      <c r="W5" s="355"/>
      <c r="X5" s="356"/>
    </row>
    <row r="6" spans="1:24" ht="27.75" customHeight="1" thickBot="1">
      <c r="A6" s="353"/>
      <c r="B6" s="354"/>
      <c r="C6" s="354"/>
      <c r="D6" s="354"/>
      <c r="E6" s="357" t="s">
        <v>140</v>
      </c>
      <c r="F6" s="357"/>
      <c r="G6" s="357"/>
      <c r="H6" s="357"/>
      <c r="I6" s="357" t="s">
        <v>141</v>
      </c>
      <c r="J6" s="357"/>
      <c r="K6" s="357"/>
      <c r="L6" s="357"/>
      <c r="M6" s="357" t="s">
        <v>142</v>
      </c>
      <c r="N6" s="357"/>
      <c r="O6" s="357"/>
      <c r="P6" s="357"/>
      <c r="Q6" s="357" t="s">
        <v>143</v>
      </c>
      <c r="R6" s="357"/>
      <c r="S6" s="357"/>
      <c r="T6" s="357"/>
      <c r="U6" s="358" t="s">
        <v>144</v>
      </c>
      <c r="V6" s="357"/>
      <c r="W6" s="357"/>
      <c r="X6" s="359"/>
    </row>
    <row r="7" spans="1:24" ht="65.25" customHeight="1" thickTop="1" thickBot="1">
      <c r="A7" s="346" t="s">
        <v>145</v>
      </c>
      <c r="B7" s="347"/>
      <c r="C7" s="347"/>
      <c r="D7" s="347"/>
      <c r="E7" s="344"/>
      <c r="F7" s="344"/>
      <c r="G7" s="344"/>
      <c r="H7" s="344"/>
      <c r="I7" s="344"/>
      <c r="J7" s="344"/>
      <c r="K7" s="344"/>
      <c r="L7" s="344"/>
      <c r="M7" s="344">
        <f>E7-I7</f>
        <v>0</v>
      </c>
      <c r="N7" s="344"/>
      <c r="O7" s="344"/>
      <c r="P7" s="344"/>
      <c r="Q7" s="344">
        <f>保育体制充実加算!Q28</f>
        <v>0</v>
      </c>
      <c r="R7" s="344"/>
      <c r="S7" s="344"/>
      <c r="T7" s="344"/>
      <c r="U7" s="344">
        <f>MIN(M7:T7)</f>
        <v>0</v>
      </c>
      <c r="V7" s="344"/>
      <c r="W7" s="344"/>
      <c r="X7" s="345"/>
    </row>
  </sheetData>
  <mergeCells count="20">
    <mergeCell ref="A1:X1"/>
    <mergeCell ref="A3:B3"/>
    <mergeCell ref="C3:L3"/>
    <mergeCell ref="A5:D6"/>
    <mergeCell ref="E5:H5"/>
    <mergeCell ref="I5:L5"/>
    <mergeCell ref="M5:P5"/>
    <mergeCell ref="Q5:T5"/>
    <mergeCell ref="U5:X5"/>
    <mergeCell ref="E6:H6"/>
    <mergeCell ref="I6:L6"/>
    <mergeCell ref="M6:P6"/>
    <mergeCell ref="Q6:T6"/>
    <mergeCell ref="U6:X6"/>
    <mergeCell ref="U7:X7"/>
    <mergeCell ref="A7:D7"/>
    <mergeCell ref="E7:H7"/>
    <mergeCell ref="I7:L7"/>
    <mergeCell ref="M7:P7"/>
    <mergeCell ref="Q7:T7"/>
  </mergeCells>
  <phoneticPr fontId="1"/>
  <conditionalFormatting sqref="I7:L7">
    <cfRule type="expression" dxfId="2" priority="2">
      <formula>$I$7=""</formula>
    </cfRule>
  </conditionalFormatting>
  <conditionalFormatting sqref="E7:H7">
    <cfRule type="expression" dxfId="1" priority="1" stopIfTrue="1">
      <formula>$E$7=""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8CDFC-FD78-4295-9EA8-A95D9CA93C4B}">
  <sheetPr>
    <tabColor rgb="FFFFFF00"/>
    <pageSetUpPr fitToPage="1"/>
  </sheetPr>
  <dimension ref="A1:AC44"/>
  <sheetViews>
    <sheetView showZeros="0" view="pageBreakPreview" zoomScaleNormal="100" zoomScaleSheetLayoutView="100" workbookViewId="0">
      <selection activeCell="F14" sqref="F14:K14"/>
    </sheetView>
  </sheetViews>
  <sheetFormatPr defaultColWidth="3.125" defaultRowHeight="18.75" customHeight="1"/>
  <cols>
    <col min="1" max="16384" width="3.125" style="1"/>
  </cols>
  <sheetData>
    <row r="1" spans="1:29" ht="18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18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ht="18.75" customHeight="1">
      <c r="A3" s="397" t="s">
        <v>146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</row>
    <row r="4" spans="1:29" ht="18.75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</row>
    <row r="5" spans="1:29" ht="18.75" customHeight="1" thickBot="1">
      <c r="A5" s="398" t="s">
        <v>147</v>
      </c>
      <c r="B5" s="399"/>
      <c r="C5" s="399"/>
      <c r="D5" s="399"/>
      <c r="E5" s="400" t="s">
        <v>148</v>
      </c>
      <c r="F5" s="400"/>
      <c r="G5" s="400"/>
      <c r="H5" s="400"/>
      <c r="I5" s="400"/>
      <c r="J5" s="400"/>
      <c r="K5" s="399" t="s">
        <v>52</v>
      </c>
      <c r="L5" s="399"/>
      <c r="M5" s="399"/>
      <c r="N5" s="399"/>
      <c r="O5" s="399"/>
      <c r="P5" s="400">
        <f>補助金交付申請書!Q9</f>
        <v>0</v>
      </c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1:29" ht="18.75" customHeight="1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</row>
    <row r="7" spans="1:29" ht="18.75" customHeight="1" thickBot="1">
      <c r="A7" s="398" t="s">
        <v>134</v>
      </c>
      <c r="B7" s="399"/>
      <c r="C7" s="399"/>
      <c r="D7" s="399"/>
      <c r="E7" s="402" t="s">
        <v>149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3"/>
    </row>
    <row r="8" spans="1:29" ht="18.75" customHeight="1">
      <c r="A8" s="86"/>
      <c r="B8" s="86"/>
      <c r="C8" s="86"/>
      <c r="D8" s="86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</row>
    <row r="9" spans="1:29" ht="18.75" customHeight="1">
      <c r="A9" s="84" t="s">
        <v>150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1:29" ht="18.75" customHeight="1">
      <c r="A10" s="84"/>
      <c r="B10" s="404" t="s">
        <v>151</v>
      </c>
      <c r="C10" s="404"/>
      <c r="D10" s="404"/>
      <c r="E10" s="404"/>
      <c r="F10" s="404"/>
      <c r="G10" s="84" t="s">
        <v>152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</row>
    <row r="11" spans="1:29" ht="18.75" customHeight="1">
      <c r="A11" s="84"/>
      <c r="B11" s="404" t="s">
        <v>153</v>
      </c>
      <c r="C11" s="404"/>
      <c r="D11" s="404"/>
      <c r="E11" s="404"/>
      <c r="F11" s="404"/>
      <c r="G11" s="84" t="s">
        <v>154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</row>
    <row r="12" spans="1:29" ht="18.75" customHeight="1" thickBo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</row>
    <row r="13" spans="1:29" ht="18.75" customHeight="1" thickBot="1">
      <c r="A13" s="405" t="s">
        <v>155</v>
      </c>
      <c r="B13" s="406"/>
      <c r="C13" s="406"/>
      <c r="D13" s="406"/>
      <c r="E13" s="406"/>
      <c r="F13" s="407" t="s">
        <v>156</v>
      </c>
      <c r="G13" s="406"/>
      <c r="H13" s="406"/>
      <c r="I13" s="406"/>
      <c r="J13" s="406"/>
      <c r="K13" s="408"/>
      <c r="L13" s="406" t="s">
        <v>157</v>
      </c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9"/>
    </row>
    <row r="14" spans="1:29" ht="18.75" customHeight="1" thickTop="1">
      <c r="A14" s="395" t="s">
        <v>158</v>
      </c>
      <c r="B14" s="396"/>
      <c r="C14" s="396"/>
      <c r="D14" s="396"/>
      <c r="E14" s="396"/>
      <c r="F14" s="379"/>
      <c r="G14" s="380"/>
      <c r="H14" s="380"/>
      <c r="I14" s="380"/>
      <c r="J14" s="380"/>
      <c r="K14" s="381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8"/>
    </row>
    <row r="15" spans="1:29" ht="18.75" customHeight="1">
      <c r="A15" s="392"/>
      <c r="B15" s="393"/>
      <c r="C15" s="393"/>
      <c r="D15" s="393"/>
      <c r="E15" s="393"/>
      <c r="F15" s="364"/>
      <c r="G15" s="394"/>
      <c r="H15" s="394"/>
      <c r="I15" s="394"/>
      <c r="J15" s="394"/>
      <c r="K15" s="366"/>
      <c r="L15" s="84"/>
      <c r="M15" s="84"/>
      <c r="N15" s="84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</row>
    <row r="16" spans="1:29" ht="18.75" customHeight="1">
      <c r="A16" s="392"/>
      <c r="B16" s="393"/>
      <c r="C16" s="393"/>
      <c r="D16" s="393"/>
      <c r="E16" s="393"/>
      <c r="F16" s="364"/>
      <c r="G16" s="365"/>
      <c r="H16" s="365"/>
      <c r="I16" s="365"/>
      <c r="J16" s="365"/>
      <c r="K16" s="366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0"/>
    </row>
    <row r="17" spans="1:29" ht="18.75" customHeight="1">
      <c r="A17" s="392"/>
      <c r="B17" s="393"/>
      <c r="C17" s="393"/>
      <c r="D17" s="393"/>
      <c r="E17" s="393"/>
      <c r="F17" s="364"/>
      <c r="G17" s="365"/>
      <c r="H17" s="365"/>
      <c r="I17" s="365"/>
      <c r="J17" s="365"/>
      <c r="K17" s="366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0"/>
    </row>
    <row r="18" spans="1:29" ht="18.75" customHeight="1">
      <c r="A18" s="392"/>
      <c r="B18" s="393"/>
      <c r="C18" s="393"/>
      <c r="D18" s="393"/>
      <c r="E18" s="393"/>
      <c r="F18" s="364"/>
      <c r="G18" s="365"/>
      <c r="H18" s="365"/>
      <c r="I18" s="365"/>
      <c r="J18" s="365"/>
      <c r="K18" s="366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0"/>
    </row>
    <row r="19" spans="1:29" ht="18.75" customHeight="1">
      <c r="A19" s="392"/>
      <c r="B19" s="393"/>
      <c r="C19" s="393"/>
      <c r="D19" s="393"/>
      <c r="E19" s="393"/>
      <c r="F19" s="364"/>
      <c r="G19" s="365"/>
      <c r="H19" s="365"/>
      <c r="I19" s="365"/>
      <c r="J19" s="365"/>
      <c r="K19" s="366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90"/>
    </row>
    <row r="20" spans="1:29" ht="18.75" customHeight="1">
      <c r="A20" s="392"/>
      <c r="B20" s="393"/>
      <c r="C20" s="393"/>
      <c r="D20" s="393"/>
      <c r="E20" s="393"/>
      <c r="F20" s="364"/>
      <c r="G20" s="365"/>
      <c r="H20" s="365"/>
      <c r="I20" s="365"/>
      <c r="J20" s="365"/>
      <c r="K20" s="366"/>
      <c r="L20" s="89"/>
      <c r="M20" s="91"/>
      <c r="N20" s="89"/>
      <c r="O20" s="91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90"/>
    </row>
    <row r="21" spans="1:29" ht="18.75" customHeight="1">
      <c r="A21" s="392"/>
      <c r="B21" s="393"/>
      <c r="C21" s="393"/>
      <c r="D21" s="393"/>
      <c r="E21" s="393"/>
      <c r="F21" s="364"/>
      <c r="G21" s="365"/>
      <c r="H21" s="365"/>
      <c r="I21" s="365"/>
      <c r="J21" s="365"/>
      <c r="K21" s="366"/>
      <c r="L21" s="89"/>
      <c r="M21" s="91"/>
      <c r="N21" s="89"/>
      <c r="O21" s="91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90"/>
    </row>
    <row r="22" spans="1:29" ht="18.75" customHeight="1">
      <c r="A22" s="392"/>
      <c r="B22" s="393"/>
      <c r="C22" s="393"/>
      <c r="D22" s="393"/>
      <c r="E22" s="393"/>
      <c r="F22" s="364"/>
      <c r="G22" s="365"/>
      <c r="H22" s="365"/>
      <c r="I22" s="365"/>
      <c r="J22" s="365"/>
      <c r="K22" s="366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90"/>
    </row>
    <row r="23" spans="1:29" ht="18.75" customHeight="1">
      <c r="A23" s="392"/>
      <c r="B23" s="393"/>
      <c r="C23" s="393"/>
      <c r="D23" s="393"/>
      <c r="E23" s="393"/>
      <c r="F23" s="364"/>
      <c r="G23" s="365"/>
      <c r="H23" s="365"/>
      <c r="I23" s="365"/>
      <c r="J23" s="365"/>
      <c r="K23" s="366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90"/>
    </row>
    <row r="24" spans="1:29" ht="18.75" customHeight="1" thickBot="1">
      <c r="A24" s="377"/>
      <c r="B24" s="378"/>
      <c r="C24" s="378"/>
      <c r="D24" s="378"/>
      <c r="E24" s="378"/>
      <c r="F24" s="364"/>
      <c r="G24" s="365"/>
      <c r="H24" s="365"/>
      <c r="I24" s="365"/>
      <c r="J24" s="365"/>
      <c r="K24" s="366"/>
      <c r="L24" s="89"/>
      <c r="M24" s="91"/>
      <c r="N24" s="89"/>
      <c r="O24" s="91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92"/>
    </row>
    <row r="25" spans="1:29" ht="18.75" customHeight="1" thickTop="1">
      <c r="A25" s="373" t="s">
        <v>159</v>
      </c>
      <c r="B25" s="374"/>
      <c r="C25" s="374"/>
      <c r="D25" s="374"/>
      <c r="E25" s="374"/>
      <c r="F25" s="379">
        <f>SUM(F14:K24)</f>
        <v>0</v>
      </c>
      <c r="G25" s="380"/>
      <c r="H25" s="380"/>
      <c r="I25" s="380"/>
      <c r="J25" s="380"/>
      <c r="K25" s="381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90"/>
    </row>
    <row r="26" spans="1:29" ht="18.75" customHeight="1" thickBot="1">
      <c r="A26" s="375"/>
      <c r="B26" s="376"/>
      <c r="C26" s="376"/>
      <c r="D26" s="376"/>
      <c r="E26" s="376"/>
      <c r="F26" s="367"/>
      <c r="G26" s="368"/>
      <c r="H26" s="368"/>
      <c r="I26" s="368"/>
      <c r="J26" s="368"/>
      <c r="K26" s="369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4"/>
    </row>
    <row r="27" spans="1:29" ht="18.75" customHeight="1">
      <c r="A27" s="382" t="s">
        <v>160</v>
      </c>
      <c r="B27" s="383"/>
      <c r="C27" s="383"/>
      <c r="D27" s="383"/>
      <c r="E27" s="384"/>
      <c r="F27" s="389"/>
      <c r="G27" s="390"/>
      <c r="H27" s="390"/>
      <c r="I27" s="390"/>
      <c r="J27" s="390"/>
      <c r="K27" s="391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6"/>
    </row>
    <row r="28" spans="1:29" ht="18.75" customHeight="1">
      <c r="A28" s="360"/>
      <c r="B28" s="361"/>
      <c r="C28" s="361"/>
      <c r="D28" s="361"/>
      <c r="E28" s="385"/>
      <c r="F28" s="364"/>
      <c r="G28" s="365"/>
      <c r="H28" s="365"/>
      <c r="I28" s="365"/>
      <c r="J28" s="365"/>
      <c r="K28" s="366"/>
      <c r="L28" s="89"/>
      <c r="M28" s="89"/>
      <c r="N28" s="89"/>
      <c r="O28" s="97"/>
      <c r="P28" s="97"/>
      <c r="Q28" s="97"/>
      <c r="R28" s="97"/>
      <c r="S28" s="89"/>
      <c r="T28" s="89"/>
      <c r="U28" s="89"/>
      <c r="V28" s="97"/>
      <c r="W28" s="97"/>
      <c r="X28" s="97"/>
      <c r="Y28" s="97"/>
      <c r="Z28" s="89"/>
      <c r="AA28" s="89"/>
      <c r="AB28" s="89"/>
      <c r="AC28" s="90"/>
    </row>
    <row r="29" spans="1:29" ht="18.75" customHeight="1">
      <c r="A29" s="360"/>
      <c r="B29" s="361"/>
      <c r="C29" s="361"/>
      <c r="D29" s="361"/>
      <c r="E29" s="385"/>
      <c r="F29" s="364"/>
      <c r="G29" s="365"/>
      <c r="H29" s="365"/>
      <c r="I29" s="365"/>
      <c r="J29" s="365"/>
      <c r="K29" s="366"/>
      <c r="L29" s="89"/>
      <c r="M29" s="89"/>
      <c r="N29" s="89"/>
      <c r="O29" s="97"/>
      <c r="P29" s="97"/>
      <c r="Q29" s="97"/>
      <c r="R29" s="97"/>
      <c r="S29" s="89"/>
      <c r="T29" s="89"/>
      <c r="U29" s="89"/>
      <c r="V29" s="97"/>
      <c r="W29" s="97"/>
      <c r="X29" s="97"/>
      <c r="Y29" s="97"/>
      <c r="Z29" s="89"/>
      <c r="AA29" s="89"/>
      <c r="AB29" s="89"/>
      <c r="AC29" s="90"/>
    </row>
    <row r="30" spans="1:29" ht="18.75" customHeight="1">
      <c r="A30" s="360"/>
      <c r="B30" s="361"/>
      <c r="C30" s="361"/>
      <c r="D30" s="361"/>
      <c r="E30" s="385"/>
      <c r="F30" s="364"/>
      <c r="G30" s="365"/>
      <c r="H30" s="365"/>
      <c r="I30" s="365"/>
      <c r="J30" s="365"/>
      <c r="K30" s="366"/>
      <c r="L30" s="84"/>
      <c r="M30" s="89"/>
      <c r="N30" s="89"/>
      <c r="O30" s="97"/>
      <c r="P30" s="97"/>
      <c r="Q30" s="97"/>
      <c r="R30" s="97"/>
      <c r="S30" s="89"/>
      <c r="T30" s="89"/>
      <c r="U30" s="89"/>
      <c r="V30" s="97"/>
      <c r="W30" s="97"/>
      <c r="X30" s="97"/>
      <c r="Y30" s="97"/>
      <c r="Z30" s="89"/>
      <c r="AA30" s="89"/>
      <c r="AB30" s="89"/>
      <c r="AC30" s="90"/>
    </row>
    <row r="31" spans="1:29" ht="18.75" customHeight="1">
      <c r="A31" s="360"/>
      <c r="B31" s="361"/>
      <c r="C31" s="361"/>
      <c r="D31" s="361"/>
      <c r="E31" s="385"/>
      <c r="F31" s="364"/>
      <c r="G31" s="365"/>
      <c r="H31" s="365"/>
      <c r="I31" s="365"/>
      <c r="J31" s="365"/>
      <c r="K31" s="366"/>
      <c r="L31" s="89"/>
      <c r="M31" s="91"/>
      <c r="N31" s="89"/>
      <c r="O31" s="97"/>
      <c r="P31" s="97"/>
      <c r="Q31" s="97"/>
      <c r="R31" s="97"/>
      <c r="S31" s="89"/>
      <c r="T31" s="89"/>
      <c r="U31" s="89"/>
      <c r="V31" s="97"/>
      <c r="W31" s="97"/>
      <c r="X31" s="97"/>
      <c r="Y31" s="97"/>
      <c r="Z31" s="89"/>
      <c r="AA31" s="89"/>
      <c r="AB31" s="89"/>
      <c r="AC31" s="90"/>
    </row>
    <row r="32" spans="1:29" ht="18.75" customHeight="1">
      <c r="A32" s="360"/>
      <c r="B32" s="361"/>
      <c r="C32" s="361"/>
      <c r="D32" s="361"/>
      <c r="E32" s="385"/>
      <c r="F32" s="364"/>
      <c r="G32" s="365"/>
      <c r="H32" s="365"/>
      <c r="I32" s="365"/>
      <c r="J32" s="365"/>
      <c r="K32" s="366"/>
      <c r="L32" s="89"/>
      <c r="M32" s="91"/>
      <c r="N32" s="89"/>
      <c r="O32" s="97"/>
      <c r="P32" s="97"/>
      <c r="Q32" s="97"/>
      <c r="R32" s="97"/>
      <c r="S32" s="89"/>
      <c r="T32" s="89"/>
      <c r="U32" s="89"/>
      <c r="V32" s="97"/>
      <c r="W32" s="97"/>
      <c r="X32" s="97"/>
      <c r="Y32" s="97"/>
      <c r="Z32" s="89"/>
      <c r="AA32" s="89"/>
      <c r="AB32" s="89"/>
      <c r="AC32" s="90"/>
    </row>
    <row r="33" spans="1:29" ht="18.75" customHeight="1">
      <c r="A33" s="360"/>
      <c r="B33" s="361"/>
      <c r="C33" s="361"/>
      <c r="D33" s="361"/>
      <c r="E33" s="385"/>
      <c r="F33" s="364"/>
      <c r="G33" s="365"/>
      <c r="H33" s="365"/>
      <c r="I33" s="365"/>
      <c r="J33" s="365"/>
      <c r="K33" s="366"/>
      <c r="L33" s="89"/>
      <c r="M33" s="91"/>
      <c r="N33" s="89"/>
      <c r="O33" s="97"/>
      <c r="P33" s="97"/>
      <c r="Q33" s="97"/>
      <c r="R33" s="97"/>
      <c r="S33" s="89"/>
      <c r="T33" s="89"/>
      <c r="U33" s="89"/>
      <c r="V33" s="97"/>
      <c r="W33" s="97"/>
      <c r="X33" s="97"/>
      <c r="Y33" s="97"/>
      <c r="Z33" s="89"/>
      <c r="AA33" s="89"/>
      <c r="AB33" s="89"/>
      <c r="AC33" s="90"/>
    </row>
    <row r="34" spans="1:29" ht="18.75" customHeight="1">
      <c r="A34" s="360"/>
      <c r="B34" s="361"/>
      <c r="C34" s="361"/>
      <c r="D34" s="361"/>
      <c r="E34" s="385"/>
      <c r="F34" s="364"/>
      <c r="G34" s="365"/>
      <c r="H34" s="365"/>
      <c r="I34" s="365"/>
      <c r="J34" s="365"/>
      <c r="K34" s="366"/>
      <c r="L34" s="89"/>
      <c r="M34" s="91"/>
      <c r="N34" s="89"/>
      <c r="O34" s="97"/>
      <c r="P34" s="97"/>
      <c r="Q34" s="97"/>
      <c r="R34" s="97"/>
      <c r="S34" s="89"/>
      <c r="T34" s="89"/>
      <c r="U34" s="89"/>
      <c r="V34" s="97"/>
      <c r="W34" s="97"/>
      <c r="X34" s="97"/>
      <c r="Y34" s="97"/>
      <c r="Z34" s="89"/>
      <c r="AA34" s="89"/>
      <c r="AB34" s="89"/>
      <c r="AC34" s="90"/>
    </row>
    <row r="35" spans="1:29" ht="18.75" customHeight="1">
      <c r="A35" s="360"/>
      <c r="B35" s="361"/>
      <c r="C35" s="361"/>
      <c r="D35" s="361"/>
      <c r="E35" s="385"/>
      <c r="F35" s="364"/>
      <c r="G35" s="365"/>
      <c r="H35" s="365"/>
      <c r="I35" s="365"/>
      <c r="J35" s="365"/>
      <c r="K35" s="366"/>
      <c r="L35" s="89"/>
      <c r="M35" s="91"/>
      <c r="N35" s="89"/>
      <c r="O35" s="97"/>
      <c r="P35" s="97"/>
      <c r="Q35" s="97"/>
      <c r="R35" s="97"/>
      <c r="S35" s="89"/>
      <c r="T35" s="89"/>
      <c r="U35" s="89"/>
      <c r="V35" s="97"/>
      <c r="W35" s="97"/>
      <c r="X35" s="97"/>
      <c r="Y35" s="97"/>
      <c r="Z35" s="89"/>
      <c r="AA35" s="89"/>
      <c r="AB35" s="89"/>
      <c r="AC35" s="90"/>
    </row>
    <row r="36" spans="1:29" ht="18.75" customHeight="1">
      <c r="A36" s="360"/>
      <c r="B36" s="361"/>
      <c r="C36" s="361"/>
      <c r="D36" s="361"/>
      <c r="E36" s="385"/>
      <c r="F36" s="364"/>
      <c r="G36" s="365"/>
      <c r="H36" s="365"/>
      <c r="I36" s="365"/>
      <c r="J36" s="365"/>
      <c r="K36" s="366"/>
      <c r="L36" s="89"/>
      <c r="M36" s="91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90"/>
    </row>
    <row r="37" spans="1:29" ht="18.75" customHeight="1">
      <c r="A37" s="360"/>
      <c r="B37" s="361"/>
      <c r="C37" s="361"/>
      <c r="D37" s="361"/>
      <c r="E37" s="385"/>
      <c r="F37" s="364"/>
      <c r="G37" s="365"/>
      <c r="H37" s="365"/>
      <c r="I37" s="365"/>
      <c r="J37" s="365"/>
      <c r="K37" s="366"/>
      <c r="L37" s="89"/>
      <c r="M37" s="89"/>
      <c r="N37" s="89"/>
      <c r="O37" s="97"/>
      <c r="P37" s="97"/>
      <c r="Q37" s="97"/>
      <c r="R37" s="97"/>
      <c r="S37" s="89"/>
      <c r="T37" s="89"/>
      <c r="U37" s="89"/>
      <c r="V37" s="97"/>
      <c r="W37" s="97"/>
      <c r="X37" s="97"/>
      <c r="Y37" s="97"/>
      <c r="Z37" s="89"/>
      <c r="AA37" s="89"/>
      <c r="AB37" s="89"/>
      <c r="AC37" s="90"/>
    </row>
    <row r="38" spans="1:29" ht="18.75" customHeight="1">
      <c r="A38" s="360"/>
      <c r="B38" s="361"/>
      <c r="C38" s="361"/>
      <c r="D38" s="361"/>
      <c r="E38" s="385"/>
      <c r="F38" s="364"/>
      <c r="G38" s="365"/>
      <c r="H38" s="365"/>
      <c r="I38" s="365"/>
      <c r="J38" s="365"/>
      <c r="K38" s="366"/>
      <c r="L38" s="89"/>
      <c r="M38" s="89"/>
      <c r="N38" s="89"/>
      <c r="O38" s="97"/>
      <c r="P38" s="97"/>
      <c r="Q38" s="97"/>
      <c r="R38" s="97"/>
      <c r="S38" s="89"/>
      <c r="T38" s="89"/>
      <c r="U38" s="89"/>
      <c r="V38" s="97"/>
      <c r="W38" s="97"/>
      <c r="X38" s="97"/>
      <c r="Y38" s="97"/>
      <c r="Z38" s="89"/>
      <c r="AA38" s="89"/>
      <c r="AB38" s="89"/>
      <c r="AC38" s="90"/>
    </row>
    <row r="39" spans="1:29" ht="18.75" customHeight="1">
      <c r="A39" s="360"/>
      <c r="B39" s="361"/>
      <c r="C39" s="361"/>
      <c r="D39" s="361"/>
      <c r="E39" s="385"/>
      <c r="F39" s="364"/>
      <c r="G39" s="365"/>
      <c r="H39" s="365"/>
      <c r="I39" s="365"/>
      <c r="J39" s="365"/>
      <c r="K39" s="366"/>
      <c r="L39" s="89"/>
      <c r="M39" s="91"/>
      <c r="N39" s="89"/>
      <c r="O39" s="97"/>
      <c r="P39" s="97"/>
      <c r="Q39" s="97"/>
      <c r="R39" s="97"/>
      <c r="S39" s="89"/>
      <c r="T39" s="89"/>
      <c r="U39" s="89"/>
      <c r="V39" s="97"/>
      <c r="W39" s="97"/>
      <c r="X39" s="97"/>
      <c r="Y39" s="97"/>
      <c r="Z39" s="89"/>
      <c r="AA39" s="89"/>
      <c r="AB39" s="89"/>
      <c r="AC39" s="90"/>
    </row>
    <row r="40" spans="1:29" ht="18.75" customHeight="1" thickBot="1">
      <c r="A40" s="386"/>
      <c r="B40" s="387"/>
      <c r="C40" s="387"/>
      <c r="D40" s="387"/>
      <c r="E40" s="388"/>
      <c r="F40" s="370"/>
      <c r="G40" s="371"/>
      <c r="H40" s="371"/>
      <c r="I40" s="371"/>
      <c r="J40" s="371"/>
      <c r="K40" s="372"/>
      <c r="L40" s="98"/>
      <c r="M40" s="99"/>
      <c r="N40" s="98"/>
      <c r="O40" s="100"/>
      <c r="P40" s="100"/>
      <c r="Q40" s="100"/>
      <c r="R40" s="100"/>
      <c r="S40" s="98"/>
      <c r="T40" s="98"/>
      <c r="U40" s="98"/>
      <c r="V40" s="100"/>
      <c r="W40" s="100"/>
      <c r="X40" s="100"/>
      <c r="Y40" s="100"/>
      <c r="Z40" s="98"/>
      <c r="AA40" s="98"/>
      <c r="AB40" s="98"/>
      <c r="AC40" s="92"/>
    </row>
    <row r="41" spans="1:29" ht="18.75" customHeight="1" thickTop="1">
      <c r="A41" s="373" t="s">
        <v>161</v>
      </c>
      <c r="B41" s="374"/>
      <c r="C41" s="374"/>
      <c r="D41" s="374"/>
      <c r="E41" s="374"/>
      <c r="F41" s="364">
        <f>SUM(F27:K40)</f>
        <v>0</v>
      </c>
      <c r="G41" s="365"/>
      <c r="H41" s="365"/>
      <c r="I41" s="365"/>
      <c r="J41" s="365"/>
      <c r="K41" s="366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90"/>
    </row>
    <row r="42" spans="1:29" ht="18.75" customHeight="1" thickBot="1">
      <c r="A42" s="375"/>
      <c r="B42" s="376"/>
      <c r="C42" s="376"/>
      <c r="D42" s="376"/>
      <c r="E42" s="376"/>
      <c r="F42" s="367"/>
      <c r="G42" s="368"/>
      <c r="H42" s="368"/>
      <c r="I42" s="368"/>
      <c r="J42" s="368"/>
      <c r="K42" s="369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4"/>
    </row>
    <row r="43" spans="1:29" ht="18.75" customHeight="1">
      <c r="A43" s="360" t="s">
        <v>162</v>
      </c>
      <c r="B43" s="361"/>
      <c r="C43" s="361"/>
      <c r="D43" s="361"/>
      <c r="E43" s="361"/>
      <c r="F43" s="364">
        <f>F25-F41</f>
        <v>0</v>
      </c>
      <c r="G43" s="365"/>
      <c r="H43" s="365"/>
      <c r="I43" s="365"/>
      <c r="J43" s="365"/>
      <c r="K43" s="366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90"/>
    </row>
    <row r="44" spans="1:29" ht="18.75" customHeight="1" thickBot="1">
      <c r="A44" s="362"/>
      <c r="B44" s="363"/>
      <c r="C44" s="363"/>
      <c r="D44" s="363"/>
      <c r="E44" s="363"/>
      <c r="F44" s="367"/>
      <c r="G44" s="368"/>
      <c r="H44" s="368"/>
      <c r="I44" s="368"/>
      <c r="J44" s="368"/>
      <c r="K44" s="369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4"/>
    </row>
  </sheetData>
  <mergeCells count="55">
    <mergeCell ref="A14:E14"/>
    <mergeCell ref="F14:K14"/>
    <mergeCell ref="A3:AC3"/>
    <mergeCell ref="A5:D5"/>
    <mergeCell ref="E5:J5"/>
    <mergeCell ref="K5:O5"/>
    <mergeCell ref="P5:AC5"/>
    <mergeCell ref="A7:D7"/>
    <mergeCell ref="E7:AC7"/>
    <mergeCell ref="B10:F10"/>
    <mergeCell ref="B11:F11"/>
    <mergeCell ref="A13:E13"/>
    <mergeCell ref="F13:K13"/>
    <mergeCell ref="L13:AC13"/>
    <mergeCell ref="A15:E15"/>
    <mergeCell ref="F15:K15"/>
    <mergeCell ref="A16:E16"/>
    <mergeCell ref="F16:K16"/>
    <mergeCell ref="A17:E17"/>
    <mergeCell ref="F17:K17"/>
    <mergeCell ref="A18:E18"/>
    <mergeCell ref="F18:K18"/>
    <mergeCell ref="A19:E19"/>
    <mergeCell ref="F19:K19"/>
    <mergeCell ref="A20:E20"/>
    <mergeCell ref="F20:K20"/>
    <mergeCell ref="A21:E21"/>
    <mergeCell ref="F21:K21"/>
    <mergeCell ref="A22:E22"/>
    <mergeCell ref="F22:K22"/>
    <mergeCell ref="A23:E23"/>
    <mergeCell ref="F23:K23"/>
    <mergeCell ref="A24:E24"/>
    <mergeCell ref="F24:K24"/>
    <mergeCell ref="A25:E26"/>
    <mergeCell ref="F25:K26"/>
    <mergeCell ref="A27:E40"/>
    <mergeCell ref="F27:K27"/>
    <mergeCell ref="F28:K28"/>
    <mergeCell ref="F29:K29"/>
    <mergeCell ref="F30:K30"/>
    <mergeCell ref="F31:K31"/>
    <mergeCell ref="A43:E44"/>
    <mergeCell ref="F43:K44"/>
    <mergeCell ref="F32:K32"/>
    <mergeCell ref="F33:K33"/>
    <mergeCell ref="F34:K34"/>
    <mergeCell ref="F35:K35"/>
    <mergeCell ref="F36:K36"/>
    <mergeCell ref="F37:K37"/>
    <mergeCell ref="F38:K38"/>
    <mergeCell ref="F39:K39"/>
    <mergeCell ref="F40:K40"/>
    <mergeCell ref="A41:E42"/>
    <mergeCell ref="F41:K42"/>
  </mergeCells>
  <phoneticPr fontId="1"/>
  <conditionalFormatting sqref="E5:J5">
    <cfRule type="expression" dxfId="0" priority="1" stopIfTrue="1">
      <formula>$E$5=""</formula>
    </cfRule>
  </conditionalFormatting>
  <pageMargins left="0.7" right="0.7" top="0.75" bottom="0.75" header="0.3" footer="0.3"/>
  <pageSetup paperSize="9" scale="8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742CE-9C1B-43C3-B743-0F31F56609B5}">
  <sheetPr>
    <tabColor rgb="FFFFFF00"/>
  </sheetPr>
  <dimension ref="A1:Z28"/>
  <sheetViews>
    <sheetView view="pageBreakPreview" zoomScaleNormal="100" zoomScaleSheetLayoutView="100" workbookViewId="0">
      <selection activeCell="G9" sqref="G9:J9"/>
    </sheetView>
  </sheetViews>
  <sheetFormatPr defaultColWidth="3.125" defaultRowHeight="18.75" customHeight="1"/>
  <cols>
    <col min="1" max="26" width="3.125" style="12" customWidth="1"/>
    <col min="27" max="16384" width="3.125" style="3"/>
  </cols>
  <sheetData>
    <row r="1" spans="1:26" ht="18.75" customHeight="1">
      <c r="A1" s="12" t="s">
        <v>163</v>
      </c>
    </row>
    <row r="2" spans="1:26" ht="18.75" customHeight="1">
      <c r="A2" s="348" t="s">
        <v>164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</row>
    <row r="3" spans="1:26" ht="18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6" ht="18.75" customHeight="1">
      <c r="A4" s="349" t="s">
        <v>52</v>
      </c>
      <c r="B4" s="454"/>
      <c r="C4" s="454"/>
      <c r="D4" s="454"/>
      <c r="E4" s="350">
        <f>補助金交付申請書!Q9</f>
        <v>0</v>
      </c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6" spans="1:26" ht="18.75" customHeight="1" thickBot="1">
      <c r="A6" s="102" t="s">
        <v>165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3" t="s">
        <v>166</v>
      </c>
    </row>
    <row r="7" spans="1:26" ht="18.75" customHeight="1">
      <c r="A7" s="102"/>
      <c r="B7" s="438" t="s">
        <v>167</v>
      </c>
      <c r="C7" s="439"/>
      <c r="D7" s="439"/>
      <c r="E7" s="439"/>
      <c r="F7" s="439"/>
      <c r="G7" s="439" t="s">
        <v>168</v>
      </c>
      <c r="H7" s="439"/>
      <c r="I7" s="439"/>
      <c r="J7" s="439"/>
      <c r="K7" s="442" t="s">
        <v>169</v>
      </c>
      <c r="L7" s="439"/>
      <c r="M7" s="439"/>
      <c r="N7" s="439"/>
      <c r="O7" s="439" t="s">
        <v>170</v>
      </c>
      <c r="P7" s="439"/>
      <c r="Q7" s="439"/>
      <c r="R7" s="439"/>
      <c r="S7" s="439"/>
      <c r="T7" s="439"/>
      <c r="U7" s="439"/>
      <c r="V7" s="439"/>
      <c r="W7" s="439" t="s">
        <v>171</v>
      </c>
      <c r="X7" s="439"/>
      <c r="Y7" s="439"/>
      <c r="Z7" s="443"/>
    </row>
    <row r="8" spans="1:26" ht="18.75" customHeight="1" thickBot="1">
      <c r="A8" s="102"/>
      <c r="B8" s="440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 t="s">
        <v>172</v>
      </c>
      <c r="P8" s="441"/>
      <c r="Q8" s="441"/>
      <c r="R8" s="441"/>
      <c r="S8" s="441" t="s">
        <v>173</v>
      </c>
      <c r="T8" s="441"/>
      <c r="U8" s="441"/>
      <c r="V8" s="441"/>
      <c r="W8" s="441"/>
      <c r="X8" s="441"/>
      <c r="Y8" s="441"/>
      <c r="Z8" s="444"/>
    </row>
    <row r="9" spans="1:26" ht="33" customHeight="1" thickTop="1">
      <c r="A9" s="102"/>
      <c r="B9" s="433" t="s">
        <v>174</v>
      </c>
      <c r="C9" s="434"/>
      <c r="D9" s="434"/>
      <c r="E9" s="434"/>
      <c r="F9" s="434"/>
      <c r="G9" s="435"/>
      <c r="H9" s="435"/>
      <c r="I9" s="435"/>
      <c r="J9" s="435"/>
      <c r="K9" s="435"/>
      <c r="L9" s="435"/>
      <c r="M9" s="435"/>
      <c r="N9" s="435"/>
      <c r="O9" s="435" t="str">
        <f>IF(G9&gt;K9,G9-K9,"")</f>
        <v/>
      </c>
      <c r="P9" s="435"/>
      <c r="Q9" s="435"/>
      <c r="R9" s="435"/>
      <c r="S9" s="435" t="str">
        <f>IF(K9&gt;G9,G9-K9,"")</f>
        <v/>
      </c>
      <c r="T9" s="435"/>
      <c r="U9" s="435"/>
      <c r="V9" s="435"/>
      <c r="W9" s="436"/>
      <c r="X9" s="436"/>
      <c r="Y9" s="436"/>
      <c r="Z9" s="437"/>
    </row>
    <row r="10" spans="1:26" ht="33" customHeight="1">
      <c r="A10" s="102"/>
      <c r="B10" s="431" t="s">
        <v>175</v>
      </c>
      <c r="C10" s="432"/>
      <c r="D10" s="432"/>
      <c r="E10" s="432"/>
      <c r="F10" s="432"/>
      <c r="G10" s="425"/>
      <c r="H10" s="425"/>
      <c r="I10" s="425"/>
      <c r="J10" s="425"/>
      <c r="K10" s="425"/>
      <c r="L10" s="425"/>
      <c r="M10" s="425"/>
      <c r="N10" s="425"/>
      <c r="O10" s="426" t="str">
        <f>IF(G10&gt;K10,G10-K10,"")</f>
        <v/>
      </c>
      <c r="P10" s="427"/>
      <c r="Q10" s="427"/>
      <c r="R10" s="428"/>
      <c r="S10" s="426" t="str">
        <f>IF(K10&gt;G10,G10-K10,"")</f>
        <v/>
      </c>
      <c r="T10" s="427"/>
      <c r="U10" s="427"/>
      <c r="V10" s="428"/>
      <c r="W10" s="429"/>
      <c r="X10" s="429"/>
      <c r="Y10" s="429"/>
      <c r="Z10" s="430"/>
    </row>
    <row r="11" spans="1:26" ht="33" customHeight="1">
      <c r="A11" s="102"/>
      <c r="B11" s="448" t="s">
        <v>176</v>
      </c>
      <c r="C11" s="449"/>
      <c r="D11" s="449"/>
      <c r="E11" s="449"/>
      <c r="F11" s="450"/>
      <c r="G11" s="426"/>
      <c r="H11" s="427"/>
      <c r="I11" s="427"/>
      <c r="J11" s="428"/>
      <c r="K11" s="425"/>
      <c r="L11" s="425"/>
      <c r="M11" s="425"/>
      <c r="N11" s="425"/>
      <c r="O11" s="426" t="str">
        <f>IF(G11&gt;K11,G11-K11,"")</f>
        <v/>
      </c>
      <c r="P11" s="427"/>
      <c r="Q11" s="427"/>
      <c r="R11" s="428"/>
      <c r="S11" s="426" t="str">
        <f>IF(K11&gt;G11,G11-K11,"")</f>
        <v/>
      </c>
      <c r="T11" s="427"/>
      <c r="U11" s="427"/>
      <c r="V11" s="428"/>
      <c r="W11" s="429"/>
      <c r="X11" s="429"/>
      <c r="Y11" s="429"/>
      <c r="Z11" s="430"/>
    </row>
    <row r="12" spans="1:26" ht="33" customHeight="1">
      <c r="A12" s="102"/>
      <c r="B12" s="448" t="s">
        <v>177</v>
      </c>
      <c r="C12" s="449"/>
      <c r="D12" s="449"/>
      <c r="E12" s="449"/>
      <c r="F12" s="450"/>
      <c r="G12" s="426"/>
      <c r="H12" s="427"/>
      <c r="I12" s="427"/>
      <c r="J12" s="428"/>
      <c r="K12" s="426"/>
      <c r="L12" s="427"/>
      <c r="M12" s="427"/>
      <c r="N12" s="428"/>
      <c r="O12" s="426" t="str">
        <f>IF(G12&gt;K12,G12-K12,"")</f>
        <v/>
      </c>
      <c r="P12" s="427"/>
      <c r="Q12" s="427"/>
      <c r="R12" s="428"/>
      <c r="S12" s="426" t="str">
        <f>IF(K12&gt;G12,G12-K12,"")</f>
        <v/>
      </c>
      <c r="T12" s="427"/>
      <c r="U12" s="427"/>
      <c r="V12" s="428"/>
      <c r="W12" s="451"/>
      <c r="X12" s="452"/>
      <c r="Y12" s="452"/>
      <c r="Z12" s="453"/>
    </row>
    <row r="13" spans="1:26" ht="33" customHeight="1" thickBot="1">
      <c r="A13" s="102"/>
      <c r="B13" s="415"/>
      <c r="C13" s="416"/>
      <c r="D13" s="416"/>
      <c r="E13" s="416"/>
      <c r="F13" s="416"/>
      <c r="G13" s="417"/>
      <c r="H13" s="417"/>
      <c r="I13" s="417"/>
      <c r="J13" s="417"/>
      <c r="K13" s="417"/>
      <c r="L13" s="417"/>
      <c r="M13" s="417"/>
      <c r="N13" s="417"/>
      <c r="O13" s="418" t="str">
        <f>IF(G13&gt;K13,G13-K13,"")</f>
        <v/>
      </c>
      <c r="P13" s="419"/>
      <c r="Q13" s="419"/>
      <c r="R13" s="420"/>
      <c r="S13" s="418" t="str">
        <f>IF(K13&gt;G13,G13-K13,"")</f>
        <v/>
      </c>
      <c r="T13" s="419"/>
      <c r="U13" s="419"/>
      <c r="V13" s="420"/>
      <c r="W13" s="421"/>
      <c r="X13" s="421"/>
      <c r="Y13" s="421"/>
      <c r="Z13" s="422"/>
    </row>
    <row r="14" spans="1:26" ht="33" customHeight="1" thickTop="1" thickBot="1">
      <c r="A14" s="102"/>
      <c r="B14" s="410" t="s">
        <v>178</v>
      </c>
      <c r="C14" s="411"/>
      <c r="D14" s="411"/>
      <c r="E14" s="411"/>
      <c r="F14" s="411"/>
      <c r="G14" s="412" t="str">
        <f>IF(SUM(G9:J13)=0,"",SUM(G9:J13))</f>
        <v/>
      </c>
      <c r="H14" s="412"/>
      <c r="I14" s="412"/>
      <c r="J14" s="412"/>
      <c r="K14" s="412" t="str">
        <f>IF(SUM(K9:N13)=0,"",SUM(K9:N13))</f>
        <v/>
      </c>
      <c r="L14" s="412"/>
      <c r="M14" s="412"/>
      <c r="N14" s="412"/>
      <c r="O14" s="412" t="str">
        <f>IF(SUM(O9:R13)=0,"",SUM(O9:R13))</f>
        <v/>
      </c>
      <c r="P14" s="412"/>
      <c r="Q14" s="412"/>
      <c r="R14" s="412"/>
      <c r="S14" s="412" t="str">
        <f>IF(SUM(S9:V13)=0,"",SUM(S9:V13))</f>
        <v/>
      </c>
      <c r="T14" s="412"/>
      <c r="U14" s="412"/>
      <c r="V14" s="412"/>
      <c r="W14" s="445"/>
      <c r="X14" s="446"/>
      <c r="Y14" s="446"/>
      <c r="Z14" s="447"/>
    </row>
    <row r="15" spans="1:26" ht="18.75" customHeight="1">
      <c r="A15" s="102"/>
      <c r="B15" s="102"/>
      <c r="C15" s="102"/>
      <c r="D15" s="102"/>
      <c r="E15" s="102"/>
      <c r="F15" s="102"/>
      <c r="G15" s="104" t="str">
        <f>IF(G14=G28,"","↑支出の部の予算額と一致させてください")</f>
        <v/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ht="18.75" customHeight="1" thickBot="1">
      <c r="A16" s="102" t="s">
        <v>179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3" t="s">
        <v>166</v>
      </c>
    </row>
    <row r="17" spans="1:26" ht="18.75" customHeight="1">
      <c r="A17" s="102"/>
      <c r="B17" s="438" t="s">
        <v>167</v>
      </c>
      <c r="C17" s="439"/>
      <c r="D17" s="439"/>
      <c r="E17" s="439"/>
      <c r="F17" s="439"/>
      <c r="G17" s="439" t="s">
        <v>168</v>
      </c>
      <c r="H17" s="439"/>
      <c r="I17" s="439"/>
      <c r="J17" s="439"/>
      <c r="K17" s="442" t="s">
        <v>169</v>
      </c>
      <c r="L17" s="439"/>
      <c r="M17" s="439"/>
      <c r="N17" s="439"/>
      <c r="O17" s="439" t="s">
        <v>170</v>
      </c>
      <c r="P17" s="439"/>
      <c r="Q17" s="439"/>
      <c r="R17" s="439"/>
      <c r="S17" s="439"/>
      <c r="T17" s="439"/>
      <c r="U17" s="439"/>
      <c r="V17" s="439"/>
      <c r="W17" s="439" t="s">
        <v>171</v>
      </c>
      <c r="X17" s="439"/>
      <c r="Y17" s="439"/>
      <c r="Z17" s="443"/>
    </row>
    <row r="18" spans="1:26" ht="18.75" customHeight="1" thickBot="1">
      <c r="A18" s="102"/>
      <c r="B18" s="440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 t="s">
        <v>172</v>
      </c>
      <c r="P18" s="441"/>
      <c r="Q18" s="441"/>
      <c r="R18" s="441"/>
      <c r="S18" s="441" t="s">
        <v>173</v>
      </c>
      <c r="T18" s="441"/>
      <c r="U18" s="441"/>
      <c r="V18" s="441"/>
      <c r="W18" s="441"/>
      <c r="X18" s="441"/>
      <c r="Y18" s="441"/>
      <c r="Z18" s="444"/>
    </row>
    <row r="19" spans="1:26" ht="33" customHeight="1" thickTop="1">
      <c r="A19" s="102"/>
      <c r="B19" s="433" t="s">
        <v>158</v>
      </c>
      <c r="C19" s="434"/>
      <c r="D19" s="434"/>
      <c r="E19" s="434"/>
      <c r="F19" s="434"/>
      <c r="G19" s="435"/>
      <c r="H19" s="435"/>
      <c r="I19" s="435"/>
      <c r="J19" s="435"/>
      <c r="K19" s="435"/>
      <c r="L19" s="435"/>
      <c r="M19" s="435"/>
      <c r="N19" s="435"/>
      <c r="O19" s="435" t="str">
        <f>IF(G19&gt;K19,G19-K19,"")</f>
        <v/>
      </c>
      <c r="P19" s="435"/>
      <c r="Q19" s="435"/>
      <c r="R19" s="435"/>
      <c r="S19" s="435" t="str">
        <f>IF(K19&gt;G19,G19-K19,"")</f>
        <v/>
      </c>
      <c r="T19" s="435"/>
      <c r="U19" s="435"/>
      <c r="V19" s="435"/>
      <c r="W19" s="436"/>
      <c r="X19" s="436"/>
      <c r="Y19" s="436"/>
      <c r="Z19" s="437"/>
    </row>
    <row r="20" spans="1:26" ht="33" customHeight="1">
      <c r="A20" s="102"/>
      <c r="B20" s="431"/>
      <c r="C20" s="432"/>
      <c r="D20" s="432"/>
      <c r="E20" s="432"/>
      <c r="F20" s="432"/>
      <c r="G20" s="425"/>
      <c r="H20" s="425"/>
      <c r="I20" s="425"/>
      <c r="J20" s="425"/>
      <c r="K20" s="425"/>
      <c r="L20" s="425"/>
      <c r="M20" s="425"/>
      <c r="N20" s="425"/>
      <c r="O20" s="426" t="str">
        <f t="shared" ref="O20:O27" si="0">IF(G20&gt;K20,G20-K20,"")</f>
        <v/>
      </c>
      <c r="P20" s="427"/>
      <c r="Q20" s="427"/>
      <c r="R20" s="428"/>
      <c r="S20" s="426" t="str">
        <f>IF(K20&gt;G20,G20-K20,"")</f>
        <v/>
      </c>
      <c r="T20" s="427"/>
      <c r="U20" s="427"/>
      <c r="V20" s="428"/>
      <c r="W20" s="429"/>
      <c r="X20" s="429"/>
      <c r="Y20" s="429"/>
      <c r="Z20" s="430"/>
    </row>
    <row r="21" spans="1:26" ht="33" customHeight="1">
      <c r="A21" s="102"/>
      <c r="B21" s="431"/>
      <c r="C21" s="432"/>
      <c r="D21" s="432"/>
      <c r="E21" s="432"/>
      <c r="F21" s="432"/>
      <c r="G21" s="425"/>
      <c r="H21" s="425"/>
      <c r="I21" s="425"/>
      <c r="J21" s="425"/>
      <c r="K21" s="425"/>
      <c r="L21" s="425"/>
      <c r="M21" s="425"/>
      <c r="N21" s="425"/>
      <c r="O21" s="426" t="str">
        <f t="shared" si="0"/>
        <v/>
      </c>
      <c r="P21" s="427"/>
      <c r="Q21" s="427"/>
      <c r="R21" s="428"/>
      <c r="S21" s="426" t="str">
        <f t="shared" ref="S21:S27" si="1">IF(K21&gt;G21,G21-K21,"")</f>
        <v/>
      </c>
      <c r="T21" s="427"/>
      <c r="U21" s="427"/>
      <c r="V21" s="428"/>
      <c r="W21" s="429"/>
      <c r="X21" s="429"/>
      <c r="Y21" s="429"/>
      <c r="Z21" s="430"/>
    </row>
    <row r="22" spans="1:26" ht="33" customHeight="1">
      <c r="A22" s="102"/>
      <c r="B22" s="431"/>
      <c r="C22" s="432"/>
      <c r="D22" s="432"/>
      <c r="E22" s="432"/>
      <c r="F22" s="432"/>
      <c r="G22" s="425"/>
      <c r="H22" s="425"/>
      <c r="I22" s="425"/>
      <c r="J22" s="425"/>
      <c r="K22" s="425"/>
      <c r="L22" s="425"/>
      <c r="M22" s="425"/>
      <c r="N22" s="425"/>
      <c r="O22" s="426" t="str">
        <f t="shared" si="0"/>
        <v/>
      </c>
      <c r="P22" s="427"/>
      <c r="Q22" s="427"/>
      <c r="R22" s="428"/>
      <c r="S22" s="426" t="str">
        <f t="shared" si="1"/>
        <v/>
      </c>
      <c r="T22" s="427"/>
      <c r="U22" s="427"/>
      <c r="V22" s="428"/>
      <c r="W22" s="429"/>
      <c r="X22" s="429"/>
      <c r="Y22" s="429"/>
      <c r="Z22" s="430"/>
    </row>
    <row r="23" spans="1:26" ht="33" customHeight="1">
      <c r="A23" s="102"/>
      <c r="B23" s="431"/>
      <c r="C23" s="432"/>
      <c r="D23" s="432"/>
      <c r="E23" s="432"/>
      <c r="F23" s="432"/>
      <c r="G23" s="425"/>
      <c r="H23" s="425"/>
      <c r="I23" s="425"/>
      <c r="J23" s="425"/>
      <c r="K23" s="425"/>
      <c r="L23" s="425"/>
      <c r="M23" s="425"/>
      <c r="N23" s="425"/>
      <c r="O23" s="426" t="str">
        <f t="shared" si="0"/>
        <v/>
      </c>
      <c r="P23" s="427"/>
      <c r="Q23" s="427"/>
      <c r="R23" s="428"/>
      <c r="S23" s="426" t="str">
        <f t="shared" si="1"/>
        <v/>
      </c>
      <c r="T23" s="427"/>
      <c r="U23" s="427"/>
      <c r="V23" s="428"/>
      <c r="W23" s="429"/>
      <c r="X23" s="429"/>
      <c r="Y23" s="429"/>
      <c r="Z23" s="430"/>
    </row>
    <row r="24" spans="1:26" ht="33" customHeight="1">
      <c r="A24" s="102"/>
      <c r="B24" s="431"/>
      <c r="C24" s="432"/>
      <c r="D24" s="432"/>
      <c r="E24" s="432"/>
      <c r="F24" s="432"/>
      <c r="G24" s="425"/>
      <c r="H24" s="425"/>
      <c r="I24" s="425"/>
      <c r="J24" s="425"/>
      <c r="K24" s="425"/>
      <c r="L24" s="425"/>
      <c r="M24" s="425"/>
      <c r="N24" s="425"/>
      <c r="O24" s="426" t="str">
        <f t="shared" si="0"/>
        <v/>
      </c>
      <c r="P24" s="427"/>
      <c r="Q24" s="427"/>
      <c r="R24" s="428"/>
      <c r="S24" s="426" t="str">
        <f t="shared" si="1"/>
        <v/>
      </c>
      <c r="T24" s="427"/>
      <c r="U24" s="427"/>
      <c r="V24" s="428"/>
      <c r="W24" s="429"/>
      <c r="X24" s="429"/>
      <c r="Y24" s="429"/>
      <c r="Z24" s="430"/>
    </row>
    <row r="25" spans="1:26" ht="33" customHeight="1">
      <c r="A25" s="102"/>
      <c r="B25" s="431"/>
      <c r="C25" s="432"/>
      <c r="D25" s="432"/>
      <c r="E25" s="432"/>
      <c r="F25" s="432"/>
      <c r="G25" s="425"/>
      <c r="H25" s="425"/>
      <c r="I25" s="425"/>
      <c r="J25" s="425"/>
      <c r="K25" s="425"/>
      <c r="L25" s="425"/>
      <c r="M25" s="425"/>
      <c r="N25" s="425"/>
      <c r="O25" s="426" t="str">
        <f t="shared" si="0"/>
        <v/>
      </c>
      <c r="P25" s="427"/>
      <c r="Q25" s="427"/>
      <c r="R25" s="428"/>
      <c r="S25" s="426" t="str">
        <f t="shared" si="1"/>
        <v/>
      </c>
      <c r="T25" s="427"/>
      <c r="U25" s="427"/>
      <c r="V25" s="428"/>
      <c r="W25" s="429"/>
      <c r="X25" s="429"/>
      <c r="Y25" s="429"/>
      <c r="Z25" s="430"/>
    </row>
    <row r="26" spans="1:26" ht="33" customHeight="1">
      <c r="A26" s="102"/>
      <c r="B26" s="423"/>
      <c r="C26" s="424"/>
      <c r="D26" s="424"/>
      <c r="E26" s="424"/>
      <c r="F26" s="424"/>
      <c r="G26" s="425"/>
      <c r="H26" s="425"/>
      <c r="I26" s="425"/>
      <c r="J26" s="425"/>
      <c r="K26" s="425"/>
      <c r="L26" s="425"/>
      <c r="M26" s="425"/>
      <c r="N26" s="425"/>
      <c r="O26" s="426" t="str">
        <f t="shared" si="0"/>
        <v/>
      </c>
      <c r="P26" s="427"/>
      <c r="Q26" s="427"/>
      <c r="R26" s="428"/>
      <c r="S26" s="426" t="str">
        <f t="shared" si="1"/>
        <v/>
      </c>
      <c r="T26" s="427"/>
      <c r="U26" s="427"/>
      <c r="V26" s="428"/>
      <c r="W26" s="429"/>
      <c r="X26" s="429"/>
      <c r="Y26" s="429"/>
      <c r="Z26" s="430"/>
    </row>
    <row r="27" spans="1:26" ht="33" customHeight="1" thickBot="1">
      <c r="A27" s="102"/>
      <c r="B27" s="415"/>
      <c r="C27" s="416"/>
      <c r="D27" s="416"/>
      <c r="E27" s="416"/>
      <c r="F27" s="416"/>
      <c r="G27" s="417"/>
      <c r="H27" s="417"/>
      <c r="I27" s="417"/>
      <c r="J27" s="417"/>
      <c r="K27" s="417"/>
      <c r="L27" s="417"/>
      <c r="M27" s="417"/>
      <c r="N27" s="417"/>
      <c r="O27" s="418" t="str">
        <f t="shared" si="0"/>
        <v/>
      </c>
      <c r="P27" s="419"/>
      <c r="Q27" s="419"/>
      <c r="R27" s="420"/>
      <c r="S27" s="418" t="str">
        <f t="shared" si="1"/>
        <v/>
      </c>
      <c r="T27" s="419"/>
      <c r="U27" s="419"/>
      <c r="V27" s="420"/>
      <c r="W27" s="421"/>
      <c r="X27" s="421"/>
      <c r="Y27" s="421"/>
      <c r="Z27" s="422"/>
    </row>
    <row r="28" spans="1:26" ht="33" customHeight="1" thickTop="1" thickBot="1">
      <c r="A28" s="102"/>
      <c r="B28" s="410" t="s">
        <v>178</v>
      </c>
      <c r="C28" s="411"/>
      <c r="D28" s="411"/>
      <c r="E28" s="411"/>
      <c r="F28" s="411"/>
      <c r="G28" s="412" t="str">
        <f>IF(SUM(G19:J27)=0,"",SUM(G19:J27))</f>
        <v/>
      </c>
      <c r="H28" s="412"/>
      <c r="I28" s="412"/>
      <c r="J28" s="412"/>
      <c r="K28" s="412" t="str">
        <f>IF(SUM(K19:N27)=0,"",SUM(K19:N27))</f>
        <v/>
      </c>
      <c r="L28" s="412"/>
      <c r="M28" s="412"/>
      <c r="N28" s="412"/>
      <c r="O28" s="412" t="str">
        <f>IF(SUM(O19:R27)=0,"",SUM(O19:R27))</f>
        <v/>
      </c>
      <c r="P28" s="412"/>
      <c r="Q28" s="412"/>
      <c r="R28" s="412"/>
      <c r="S28" s="412" t="str">
        <f>IF(SUM(S19:V27)=0,"",SUM(S19:V27))</f>
        <v/>
      </c>
      <c r="T28" s="412"/>
      <c r="U28" s="412"/>
      <c r="V28" s="412"/>
      <c r="W28" s="413"/>
      <c r="X28" s="413"/>
      <c r="Y28" s="413"/>
      <c r="Z28" s="414"/>
    </row>
  </sheetData>
  <mergeCells count="113">
    <mergeCell ref="B9:F9"/>
    <mergeCell ref="G9:J9"/>
    <mergeCell ref="K9:N9"/>
    <mergeCell ref="O9:R9"/>
    <mergeCell ref="S9:V9"/>
    <mergeCell ref="W9:Z9"/>
    <mergeCell ref="A2:Z2"/>
    <mergeCell ref="A4:D4"/>
    <mergeCell ref="E4:P4"/>
    <mergeCell ref="B7:F8"/>
    <mergeCell ref="G7:J8"/>
    <mergeCell ref="K7:N8"/>
    <mergeCell ref="O7:V7"/>
    <mergeCell ref="W7:Z8"/>
    <mergeCell ref="O8:R8"/>
    <mergeCell ref="S8:V8"/>
    <mergeCell ref="B11:F11"/>
    <mergeCell ref="G11:J11"/>
    <mergeCell ref="K11:N11"/>
    <mergeCell ref="O11:R11"/>
    <mergeCell ref="S11:V11"/>
    <mergeCell ref="W11:Z11"/>
    <mergeCell ref="B10:F10"/>
    <mergeCell ref="G10:J10"/>
    <mergeCell ref="K10:N10"/>
    <mergeCell ref="O10:R10"/>
    <mergeCell ref="S10:V10"/>
    <mergeCell ref="W10:Z10"/>
    <mergeCell ref="B13:F13"/>
    <mergeCell ref="G13:J13"/>
    <mergeCell ref="K13:N13"/>
    <mergeCell ref="O13:R13"/>
    <mergeCell ref="S13:V13"/>
    <mergeCell ref="W13:Z13"/>
    <mergeCell ref="B12:F12"/>
    <mergeCell ref="G12:J12"/>
    <mergeCell ref="K12:N12"/>
    <mergeCell ref="O12:R12"/>
    <mergeCell ref="S12:V12"/>
    <mergeCell ref="W12:Z12"/>
    <mergeCell ref="B17:F18"/>
    <mergeCell ref="G17:J18"/>
    <mergeCell ref="K17:N18"/>
    <mergeCell ref="O17:V17"/>
    <mergeCell ref="W17:Z18"/>
    <mergeCell ref="O18:R18"/>
    <mergeCell ref="S18:V18"/>
    <mergeCell ref="B14:F14"/>
    <mergeCell ref="G14:J14"/>
    <mergeCell ref="K14:N14"/>
    <mergeCell ref="O14:R14"/>
    <mergeCell ref="S14:V14"/>
    <mergeCell ref="W14:Z14"/>
    <mergeCell ref="B20:F20"/>
    <mergeCell ref="G20:J20"/>
    <mergeCell ref="K20:N20"/>
    <mergeCell ref="O20:R20"/>
    <mergeCell ref="S20:V20"/>
    <mergeCell ref="W20:Z20"/>
    <mergeCell ref="B19:F19"/>
    <mergeCell ref="G19:J19"/>
    <mergeCell ref="K19:N19"/>
    <mergeCell ref="O19:R19"/>
    <mergeCell ref="S19:V19"/>
    <mergeCell ref="W19:Z19"/>
    <mergeCell ref="B22:F22"/>
    <mergeCell ref="G22:J22"/>
    <mergeCell ref="K22:N22"/>
    <mergeCell ref="O22:R22"/>
    <mergeCell ref="S22:V22"/>
    <mergeCell ref="W22:Z22"/>
    <mergeCell ref="B21:F21"/>
    <mergeCell ref="G21:J21"/>
    <mergeCell ref="K21:N21"/>
    <mergeCell ref="O21:R21"/>
    <mergeCell ref="S21:V21"/>
    <mergeCell ref="W21:Z21"/>
    <mergeCell ref="B24:F24"/>
    <mergeCell ref="G24:J24"/>
    <mergeCell ref="K24:N24"/>
    <mergeCell ref="O24:R24"/>
    <mergeCell ref="S24:V24"/>
    <mergeCell ref="W24:Z24"/>
    <mergeCell ref="B23:F23"/>
    <mergeCell ref="G23:J23"/>
    <mergeCell ref="K23:N23"/>
    <mergeCell ref="O23:R23"/>
    <mergeCell ref="S23:V23"/>
    <mergeCell ref="W23:Z23"/>
    <mergeCell ref="B26:F26"/>
    <mergeCell ref="G26:J26"/>
    <mergeCell ref="K26:N26"/>
    <mergeCell ref="O26:R26"/>
    <mergeCell ref="S26:V26"/>
    <mergeCell ref="W26:Z26"/>
    <mergeCell ref="B25:F25"/>
    <mergeCell ref="G25:J25"/>
    <mergeCell ref="K25:N25"/>
    <mergeCell ref="O25:R25"/>
    <mergeCell ref="S25:V25"/>
    <mergeCell ref="W25:Z25"/>
    <mergeCell ref="B28:F28"/>
    <mergeCell ref="G28:J28"/>
    <mergeCell ref="K28:N28"/>
    <mergeCell ref="O28:R28"/>
    <mergeCell ref="S28:V28"/>
    <mergeCell ref="W28:Z28"/>
    <mergeCell ref="B27:F27"/>
    <mergeCell ref="G27:J27"/>
    <mergeCell ref="K27:N27"/>
    <mergeCell ref="O27:R27"/>
    <mergeCell ref="S27:V27"/>
    <mergeCell ref="W27:Z27"/>
  </mergeCells>
  <phoneticPr fontId="1"/>
  <pageMargins left="0.7" right="0.7" top="0.75" bottom="0.75" header="0.3" footer="0.3"/>
  <pageSetup paperSize="9" scale="98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3EB29-255F-441E-BAEB-E11EE16A37BF}">
  <sheetPr>
    <tabColor rgb="FFFFFF00"/>
  </sheetPr>
  <dimension ref="A1:AF36"/>
  <sheetViews>
    <sheetView view="pageBreakPreview" zoomScale="115" zoomScaleNormal="100" zoomScaleSheetLayoutView="115" workbookViewId="0">
      <selection activeCell="Z4" sqref="Z4"/>
    </sheetView>
  </sheetViews>
  <sheetFormatPr defaultRowHeight="13.5"/>
  <cols>
    <col min="1" max="32" width="3.125" style="84" customWidth="1"/>
    <col min="33" max="256" width="9" style="1"/>
    <col min="257" max="288" width="3.125" style="1" customWidth="1"/>
    <col min="289" max="512" width="9" style="1"/>
    <col min="513" max="544" width="3.125" style="1" customWidth="1"/>
    <col min="545" max="768" width="9" style="1"/>
    <col min="769" max="800" width="3.125" style="1" customWidth="1"/>
    <col min="801" max="1024" width="9" style="1"/>
    <col min="1025" max="1056" width="3.125" style="1" customWidth="1"/>
    <col min="1057" max="1280" width="9" style="1"/>
    <col min="1281" max="1312" width="3.125" style="1" customWidth="1"/>
    <col min="1313" max="1536" width="9" style="1"/>
    <col min="1537" max="1568" width="3.125" style="1" customWidth="1"/>
    <col min="1569" max="1792" width="9" style="1"/>
    <col min="1793" max="1824" width="3.125" style="1" customWidth="1"/>
    <col min="1825" max="2048" width="9" style="1"/>
    <col min="2049" max="2080" width="3.125" style="1" customWidth="1"/>
    <col min="2081" max="2304" width="9" style="1"/>
    <col min="2305" max="2336" width="3.125" style="1" customWidth="1"/>
    <col min="2337" max="2560" width="9" style="1"/>
    <col min="2561" max="2592" width="3.125" style="1" customWidth="1"/>
    <col min="2593" max="2816" width="9" style="1"/>
    <col min="2817" max="2848" width="3.125" style="1" customWidth="1"/>
    <col min="2849" max="3072" width="9" style="1"/>
    <col min="3073" max="3104" width="3.125" style="1" customWidth="1"/>
    <col min="3105" max="3328" width="9" style="1"/>
    <col min="3329" max="3360" width="3.125" style="1" customWidth="1"/>
    <col min="3361" max="3584" width="9" style="1"/>
    <col min="3585" max="3616" width="3.125" style="1" customWidth="1"/>
    <col min="3617" max="3840" width="9" style="1"/>
    <col min="3841" max="3872" width="3.125" style="1" customWidth="1"/>
    <col min="3873" max="4096" width="9" style="1"/>
    <col min="4097" max="4128" width="3.125" style="1" customWidth="1"/>
    <col min="4129" max="4352" width="9" style="1"/>
    <col min="4353" max="4384" width="3.125" style="1" customWidth="1"/>
    <col min="4385" max="4608" width="9" style="1"/>
    <col min="4609" max="4640" width="3.125" style="1" customWidth="1"/>
    <col min="4641" max="4864" width="9" style="1"/>
    <col min="4865" max="4896" width="3.125" style="1" customWidth="1"/>
    <col min="4897" max="5120" width="9" style="1"/>
    <col min="5121" max="5152" width="3.125" style="1" customWidth="1"/>
    <col min="5153" max="5376" width="9" style="1"/>
    <col min="5377" max="5408" width="3.125" style="1" customWidth="1"/>
    <col min="5409" max="5632" width="9" style="1"/>
    <col min="5633" max="5664" width="3.125" style="1" customWidth="1"/>
    <col min="5665" max="5888" width="9" style="1"/>
    <col min="5889" max="5920" width="3.125" style="1" customWidth="1"/>
    <col min="5921" max="6144" width="9" style="1"/>
    <col min="6145" max="6176" width="3.125" style="1" customWidth="1"/>
    <col min="6177" max="6400" width="9" style="1"/>
    <col min="6401" max="6432" width="3.125" style="1" customWidth="1"/>
    <col min="6433" max="6656" width="9" style="1"/>
    <col min="6657" max="6688" width="3.125" style="1" customWidth="1"/>
    <col min="6689" max="6912" width="9" style="1"/>
    <col min="6913" max="6944" width="3.125" style="1" customWidth="1"/>
    <col min="6945" max="7168" width="9" style="1"/>
    <col min="7169" max="7200" width="3.125" style="1" customWidth="1"/>
    <col min="7201" max="7424" width="9" style="1"/>
    <col min="7425" max="7456" width="3.125" style="1" customWidth="1"/>
    <col min="7457" max="7680" width="9" style="1"/>
    <col min="7681" max="7712" width="3.125" style="1" customWidth="1"/>
    <col min="7713" max="7936" width="9" style="1"/>
    <col min="7937" max="7968" width="3.125" style="1" customWidth="1"/>
    <col min="7969" max="8192" width="9" style="1"/>
    <col min="8193" max="8224" width="3.125" style="1" customWidth="1"/>
    <col min="8225" max="8448" width="9" style="1"/>
    <col min="8449" max="8480" width="3.125" style="1" customWidth="1"/>
    <col min="8481" max="8704" width="9" style="1"/>
    <col min="8705" max="8736" width="3.125" style="1" customWidth="1"/>
    <col min="8737" max="8960" width="9" style="1"/>
    <col min="8961" max="8992" width="3.125" style="1" customWidth="1"/>
    <col min="8993" max="9216" width="9" style="1"/>
    <col min="9217" max="9248" width="3.125" style="1" customWidth="1"/>
    <col min="9249" max="9472" width="9" style="1"/>
    <col min="9473" max="9504" width="3.125" style="1" customWidth="1"/>
    <col min="9505" max="9728" width="9" style="1"/>
    <col min="9729" max="9760" width="3.125" style="1" customWidth="1"/>
    <col min="9761" max="9984" width="9" style="1"/>
    <col min="9985" max="10016" width="3.125" style="1" customWidth="1"/>
    <col min="10017" max="10240" width="9" style="1"/>
    <col min="10241" max="10272" width="3.125" style="1" customWidth="1"/>
    <col min="10273" max="10496" width="9" style="1"/>
    <col min="10497" max="10528" width="3.125" style="1" customWidth="1"/>
    <col min="10529" max="10752" width="9" style="1"/>
    <col min="10753" max="10784" width="3.125" style="1" customWidth="1"/>
    <col min="10785" max="11008" width="9" style="1"/>
    <col min="11009" max="11040" width="3.125" style="1" customWidth="1"/>
    <col min="11041" max="11264" width="9" style="1"/>
    <col min="11265" max="11296" width="3.125" style="1" customWidth="1"/>
    <col min="11297" max="11520" width="9" style="1"/>
    <col min="11521" max="11552" width="3.125" style="1" customWidth="1"/>
    <col min="11553" max="11776" width="9" style="1"/>
    <col min="11777" max="11808" width="3.125" style="1" customWidth="1"/>
    <col min="11809" max="12032" width="9" style="1"/>
    <col min="12033" max="12064" width="3.125" style="1" customWidth="1"/>
    <col min="12065" max="12288" width="9" style="1"/>
    <col min="12289" max="12320" width="3.125" style="1" customWidth="1"/>
    <col min="12321" max="12544" width="9" style="1"/>
    <col min="12545" max="12576" width="3.125" style="1" customWidth="1"/>
    <col min="12577" max="12800" width="9" style="1"/>
    <col min="12801" max="12832" width="3.125" style="1" customWidth="1"/>
    <col min="12833" max="13056" width="9" style="1"/>
    <col min="13057" max="13088" width="3.125" style="1" customWidth="1"/>
    <col min="13089" max="13312" width="9" style="1"/>
    <col min="13313" max="13344" width="3.125" style="1" customWidth="1"/>
    <col min="13345" max="13568" width="9" style="1"/>
    <col min="13569" max="13600" width="3.125" style="1" customWidth="1"/>
    <col min="13601" max="13824" width="9" style="1"/>
    <col min="13825" max="13856" width="3.125" style="1" customWidth="1"/>
    <col min="13857" max="14080" width="9" style="1"/>
    <col min="14081" max="14112" width="3.125" style="1" customWidth="1"/>
    <col min="14113" max="14336" width="9" style="1"/>
    <col min="14337" max="14368" width="3.125" style="1" customWidth="1"/>
    <col min="14369" max="14592" width="9" style="1"/>
    <col min="14593" max="14624" width="3.125" style="1" customWidth="1"/>
    <col min="14625" max="14848" width="9" style="1"/>
    <col min="14849" max="14880" width="3.125" style="1" customWidth="1"/>
    <col min="14881" max="15104" width="9" style="1"/>
    <col min="15105" max="15136" width="3.125" style="1" customWidth="1"/>
    <col min="15137" max="15360" width="9" style="1"/>
    <col min="15361" max="15392" width="3.125" style="1" customWidth="1"/>
    <col min="15393" max="15616" width="9" style="1"/>
    <col min="15617" max="15648" width="3.125" style="1" customWidth="1"/>
    <col min="15649" max="15872" width="9" style="1"/>
    <col min="15873" max="15904" width="3.125" style="1" customWidth="1"/>
    <col min="15905" max="16128" width="9" style="1"/>
    <col min="16129" max="16160" width="3.125" style="1" customWidth="1"/>
    <col min="16161" max="16384" width="9" style="1"/>
  </cols>
  <sheetData>
    <row r="1" spans="1:30" ht="18.75">
      <c r="A1" s="348" t="s">
        <v>180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</row>
    <row r="2" spans="1:30" ht="18.75" customHeight="1"/>
    <row r="3" spans="1:30">
      <c r="A3" s="397" t="s">
        <v>52</v>
      </c>
      <c r="B3" s="397"/>
      <c r="C3" s="397"/>
      <c r="D3" s="84">
        <f>補助金交付申請書!Q9</f>
        <v>0</v>
      </c>
    </row>
    <row r="4" spans="1:30" ht="14.25" thickBot="1">
      <c r="Z4" s="105" t="str">
        <f>"【令和"&amp;補助金交付申請書!V2&amp;"年"&amp;補助金交付申請書!X2&amp;"月"&amp;補助金交付申請書!Z2&amp;"日時点】"</f>
        <v>【令和5年4月1日時点】</v>
      </c>
    </row>
    <row r="5" spans="1:30" ht="14.25" thickBot="1">
      <c r="A5" s="464"/>
      <c r="B5" s="465"/>
      <c r="C5" s="465" t="s">
        <v>181</v>
      </c>
      <c r="D5" s="465"/>
      <c r="E5" s="465"/>
      <c r="F5" s="465"/>
      <c r="G5" s="465"/>
      <c r="H5" s="465"/>
      <c r="I5" s="465" t="s">
        <v>182</v>
      </c>
      <c r="J5" s="465"/>
      <c r="K5" s="465"/>
      <c r="L5" s="465"/>
      <c r="M5" s="465"/>
      <c r="N5" s="465" t="s">
        <v>183</v>
      </c>
      <c r="O5" s="465"/>
      <c r="P5" s="465"/>
      <c r="Q5" s="465"/>
      <c r="R5" s="465"/>
      <c r="S5" s="465" t="s">
        <v>184</v>
      </c>
      <c r="T5" s="465"/>
      <c r="U5" s="465"/>
      <c r="V5" s="465"/>
      <c r="W5" s="465"/>
      <c r="X5" s="465"/>
      <c r="Y5" s="465"/>
      <c r="Z5" s="466"/>
    </row>
    <row r="6" spans="1:30" ht="18.75" customHeight="1" thickTop="1">
      <c r="A6" s="467" t="str">
        <f>IF(C6="","",ROW()-5)</f>
        <v/>
      </c>
      <c r="B6" s="468"/>
      <c r="C6" s="469"/>
      <c r="D6" s="470"/>
      <c r="E6" s="470"/>
      <c r="F6" s="470"/>
      <c r="G6" s="470"/>
      <c r="H6" s="471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69"/>
      <c r="T6" s="470"/>
      <c r="U6" s="470"/>
      <c r="V6" s="470"/>
      <c r="W6" s="470"/>
      <c r="X6" s="470"/>
      <c r="Y6" s="470"/>
      <c r="Z6" s="472"/>
      <c r="AD6" s="84" t="s">
        <v>185</v>
      </c>
    </row>
    <row r="7" spans="1:30" ht="18.75" customHeight="1">
      <c r="A7" s="455" t="str">
        <f t="shared" ref="A7:A36" si="0">IF(C7="","",ROW()-5)</f>
        <v/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61"/>
      <c r="T7" s="462"/>
      <c r="U7" s="462"/>
      <c r="V7" s="462"/>
      <c r="W7" s="462"/>
      <c r="X7" s="462"/>
      <c r="Y7" s="462"/>
      <c r="Z7" s="463"/>
      <c r="AD7" s="84" t="s">
        <v>186</v>
      </c>
    </row>
    <row r="8" spans="1:30" ht="18.75" customHeight="1">
      <c r="A8" s="455" t="str">
        <f t="shared" si="0"/>
        <v/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61"/>
      <c r="T8" s="462"/>
      <c r="U8" s="462"/>
      <c r="V8" s="462"/>
      <c r="W8" s="462"/>
      <c r="X8" s="462"/>
      <c r="Y8" s="462"/>
      <c r="Z8" s="463"/>
      <c r="AD8" s="84" t="s">
        <v>187</v>
      </c>
    </row>
    <row r="9" spans="1:30" ht="18.75" customHeight="1">
      <c r="A9" s="455" t="str">
        <f t="shared" si="0"/>
        <v/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7"/>
      <c r="AD9" s="84" t="s">
        <v>188</v>
      </c>
    </row>
    <row r="10" spans="1:30" ht="18.75" customHeight="1">
      <c r="A10" s="455" t="str">
        <f t="shared" si="0"/>
        <v/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7"/>
      <c r="AD10" s="84" t="s">
        <v>189</v>
      </c>
    </row>
    <row r="11" spans="1:30" ht="18.75" customHeight="1">
      <c r="A11" s="455" t="str">
        <f t="shared" si="0"/>
        <v/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7"/>
      <c r="AD11" s="84" t="s">
        <v>190</v>
      </c>
    </row>
    <row r="12" spans="1:30" ht="18.75" customHeight="1">
      <c r="A12" s="455" t="str">
        <f t="shared" si="0"/>
        <v/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7"/>
      <c r="AD12" s="84" t="s">
        <v>191</v>
      </c>
    </row>
    <row r="13" spans="1:30" ht="18.75" customHeight="1">
      <c r="A13" s="455" t="str">
        <f t="shared" si="0"/>
        <v/>
      </c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7"/>
      <c r="AD13" s="84" t="s">
        <v>192</v>
      </c>
    </row>
    <row r="14" spans="1:30" ht="18.75" customHeight="1">
      <c r="A14" s="455" t="str">
        <f t="shared" si="0"/>
        <v/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7"/>
      <c r="AD14" s="84" t="s">
        <v>193</v>
      </c>
    </row>
    <row r="15" spans="1:30" ht="18.75" customHeight="1">
      <c r="A15" s="455" t="str">
        <f t="shared" si="0"/>
        <v/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7"/>
      <c r="AD15" s="84" t="s">
        <v>194</v>
      </c>
    </row>
    <row r="16" spans="1:30" ht="18.75" customHeight="1">
      <c r="A16" s="455" t="str">
        <f t="shared" si="0"/>
        <v/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7"/>
      <c r="AD16" s="84" t="s">
        <v>195</v>
      </c>
    </row>
    <row r="17" spans="1:30" ht="18.75" customHeight="1">
      <c r="A17" s="455" t="str">
        <f t="shared" si="0"/>
        <v/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7"/>
      <c r="AD17" s="84" t="s">
        <v>196</v>
      </c>
    </row>
    <row r="18" spans="1:30" ht="18.75" customHeight="1">
      <c r="A18" s="455" t="str">
        <f t="shared" si="0"/>
        <v/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7"/>
      <c r="AD18" s="84" t="s">
        <v>197</v>
      </c>
    </row>
    <row r="19" spans="1:30" ht="18.75" customHeight="1">
      <c r="A19" s="455" t="str">
        <f t="shared" si="0"/>
        <v/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7"/>
      <c r="AD19" s="84" t="s">
        <v>198</v>
      </c>
    </row>
    <row r="20" spans="1:30" ht="18.75" customHeight="1">
      <c r="A20" s="455" t="str">
        <f t="shared" si="0"/>
        <v/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7"/>
      <c r="AD20" s="84" t="s">
        <v>199</v>
      </c>
    </row>
    <row r="21" spans="1:30" ht="18.75" customHeight="1">
      <c r="A21" s="455" t="str">
        <f t="shared" si="0"/>
        <v/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7"/>
    </row>
    <row r="22" spans="1:30" ht="18.75" customHeight="1">
      <c r="A22" s="455" t="str">
        <f t="shared" si="0"/>
        <v/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7"/>
    </row>
    <row r="23" spans="1:30" ht="18.75" customHeight="1">
      <c r="A23" s="455" t="str">
        <f t="shared" si="0"/>
        <v/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7"/>
    </row>
    <row r="24" spans="1:30" ht="18.75" customHeight="1">
      <c r="A24" s="455" t="str">
        <f t="shared" si="0"/>
        <v/>
      </c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7"/>
    </row>
    <row r="25" spans="1:30" ht="18.75" customHeight="1">
      <c r="A25" s="455" t="str">
        <f t="shared" si="0"/>
        <v/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7"/>
    </row>
    <row r="26" spans="1:30" ht="18.75" customHeight="1">
      <c r="A26" s="455" t="str">
        <f t="shared" si="0"/>
        <v/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7"/>
    </row>
    <row r="27" spans="1:30" ht="18.75" customHeight="1">
      <c r="A27" s="455" t="str">
        <f t="shared" si="0"/>
        <v/>
      </c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7"/>
    </row>
    <row r="28" spans="1:30" ht="18.75" customHeight="1">
      <c r="A28" s="455" t="str">
        <f t="shared" si="0"/>
        <v/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7"/>
    </row>
    <row r="29" spans="1:30" ht="18.75" customHeight="1">
      <c r="A29" s="455" t="str">
        <f t="shared" si="0"/>
        <v/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7"/>
    </row>
    <row r="30" spans="1:30" ht="18.75" customHeight="1">
      <c r="A30" s="455" t="str">
        <f t="shared" si="0"/>
        <v/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7"/>
    </row>
    <row r="31" spans="1:30" ht="18.75" customHeight="1">
      <c r="A31" s="455" t="str">
        <f t="shared" si="0"/>
        <v/>
      </c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7"/>
    </row>
    <row r="32" spans="1:30" ht="18.75" customHeight="1">
      <c r="A32" s="455" t="str">
        <f t="shared" si="0"/>
        <v/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7"/>
    </row>
    <row r="33" spans="1:26" ht="18.75" customHeight="1">
      <c r="A33" s="455" t="str">
        <f t="shared" si="0"/>
        <v/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7"/>
    </row>
    <row r="34" spans="1:26" ht="18.75" customHeight="1">
      <c r="A34" s="455" t="str">
        <f t="shared" si="0"/>
        <v/>
      </c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7"/>
    </row>
    <row r="35" spans="1:26" ht="18.75" customHeight="1">
      <c r="A35" s="455" t="str">
        <f t="shared" si="0"/>
        <v/>
      </c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7"/>
    </row>
    <row r="36" spans="1:26" ht="18.75" customHeight="1" thickBot="1">
      <c r="A36" s="458" t="str">
        <f t="shared" si="0"/>
        <v/>
      </c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60"/>
    </row>
  </sheetData>
  <mergeCells count="162">
    <mergeCell ref="A1:Z1"/>
    <mergeCell ref="A3:C3"/>
    <mergeCell ref="A5:B5"/>
    <mergeCell ref="C5:H5"/>
    <mergeCell ref="I5:M5"/>
    <mergeCell ref="N5:R5"/>
    <mergeCell ref="S5:Z5"/>
    <mergeCell ref="A6:B6"/>
    <mergeCell ref="C6:H6"/>
    <mergeCell ref="I6:M6"/>
    <mergeCell ref="N6:R6"/>
    <mergeCell ref="S6:Z6"/>
    <mergeCell ref="A7:B7"/>
    <mergeCell ref="C7:H7"/>
    <mergeCell ref="I7:M7"/>
    <mergeCell ref="N7:R7"/>
    <mergeCell ref="S7:Z7"/>
    <mergeCell ref="A8:B8"/>
    <mergeCell ref="C8:H8"/>
    <mergeCell ref="I8:M8"/>
    <mergeCell ref="N8:R8"/>
    <mergeCell ref="S8:Z8"/>
    <mergeCell ref="A9:B9"/>
    <mergeCell ref="C9:H9"/>
    <mergeCell ref="I9:M9"/>
    <mergeCell ref="N9:R9"/>
    <mergeCell ref="S9:Z9"/>
    <mergeCell ref="A10:B10"/>
    <mergeCell ref="C10:H10"/>
    <mergeCell ref="I10:M10"/>
    <mergeCell ref="N10:R10"/>
    <mergeCell ref="S10:Z10"/>
    <mergeCell ref="A11:B11"/>
    <mergeCell ref="C11:H11"/>
    <mergeCell ref="I11:M11"/>
    <mergeCell ref="N11:R11"/>
    <mergeCell ref="S11:Z11"/>
    <mergeCell ref="A12:B12"/>
    <mergeCell ref="C12:H12"/>
    <mergeCell ref="I12:M12"/>
    <mergeCell ref="N12:R12"/>
    <mergeCell ref="S12:Z12"/>
    <mergeCell ref="A13:B13"/>
    <mergeCell ref="C13:H13"/>
    <mergeCell ref="I13:M13"/>
    <mergeCell ref="N13:R13"/>
    <mergeCell ref="S13:Z13"/>
    <mergeCell ref="A14:B14"/>
    <mergeCell ref="C14:H14"/>
    <mergeCell ref="I14:M14"/>
    <mergeCell ref="N14:R14"/>
    <mergeCell ref="S14:Z14"/>
    <mergeCell ref="A15:B15"/>
    <mergeCell ref="C15:H15"/>
    <mergeCell ref="I15:M15"/>
    <mergeCell ref="N15:R15"/>
    <mergeCell ref="S15:Z15"/>
    <mergeCell ref="A16:B16"/>
    <mergeCell ref="C16:H16"/>
    <mergeCell ref="I16:M16"/>
    <mergeCell ref="N16:R16"/>
    <mergeCell ref="S16:Z16"/>
    <mergeCell ref="A17:B17"/>
    <mergeCell ref="C17:H17"/>
    <mergeCell ref="I17:M17"/>
    <mergeCell ref="N17:R17"/>
    <mergeCell ref="S17:Z17"/>
    <mergeCell ref="A18:B18"/>
    <mergeCell ref="C18:H18"/>
    <mergeCell ref="I18:M18"/>
    <mergeCell ref="N18:R18"/>
    <mergeCell ref="S18:Z18"/>
    <mergeCell ref="A19:B19"/>
    <mergeCell ref="C19:H19"/>
    <mergeCell ref="I19:M19"/>
    <mergeCell ref="N19:R19"/>
    <mergeCell ref="S19:Z19"/>
    <mergeCell ref="A20:B20"/>
    <mergeCell ref="C20:H20"/>
    <mergeCell ref="I20:M20"/>
    <mergeCell ref="N20:R20"/>
    <mergeCell ref="S20:Z20"/>
    <mergeCell ref="A21:B21"/>
    <mergeCell ref="C21:H21"/>
    <mergeCell ref="I21:M21"/>
    <mergeCell ref="N21:R21"/>
    <mergeCell ref="S21:Z21"/>
    <mergeCell ref="A22:B22"/>
    <mergeCell ref="C22:H22"/>
    <mergeCell ref="I22:M22"/>
    <mergeCell ref="N22:R22"/>
    <mergeCell ref="S22:Z22"/>
    <mergeCell ref="A23:B23"/>
    <mergeCell ref="C23:H23"/>
    <mergeCell ref="I23:M23"/>
    <mergeCell ref="N23:R23"/>
    <mergeCell ref="S23:Z23"/>
    <mergeCell ref="A24:B24"/>
    <mergeCell ref="C24:H24"/>
    <mergeCell ref="I24:M24"/>
    <mergeCell ref="N24:R24"/>
    <mergeCell ref="S24:Z24"/>
    <mergeCell ref="A25:B25"/>
    <mergeCell ref="C25:H25"/>
    <mergeCell ref="I25:M25"/>
    <mergeCell ref="N25:R25"/>
    <mergeCell ref="S25:Z25"/>
    <mergeCell ref="A26:B26"/>
    <mergeCell ref="C26:H26"/>
    <mergeCell ref="I26:M26"/>
    <mergeCell ref="N26:R26"/>
    <mergeCell ref="S26:Z26"/>
    <mergeCell ref="A27:B27"/>
    <mergeCell ref="C27:H27"/>
    <mergeCell ref="I27:M27"/>
    <mergeCell ref="N27:R27"/>
    <mergeCell ref="S27:Z27"/>
    <mergeCell ref="A28:B28"/>
    <mergeCell ref="C28:H28"/>
    <mergeCell ref="I28:M28"/>
    <mergeCell ref="N28:R28"/>
    <mergeCell ref="S28:Z28"/>
    <mergeCell ref="A29:B29"/>
    <mergeCell ref="C29:H29"/>
    <mergeCell ref="I29:M29"/>
    <mergeCell ref="N29:R29"/>
    <mergeCell ref="S29:Z29"/>
    <mergeCell ref="A30:B30"/>
    <mergeCell ref="C30:H30"/>
    <mergeCell ref="I30:M30"/>
    <mergeCell ref="N30:R30"/>
    <mergeCell ref="S30:Z30"/>
    <mergeCell ref="A31:B31"/>
    <mergeCell ref="C31:H31"/>
    <mergeCell ref="I31:M31"/>
    <mergeCell ref="N31:R31"/>
    <mergeCell ref="S31:Z31"/>
    <mergeCell ref="A32:B32"/>
    <mergeCell ref="C32:H32"/>
    <mergeCell ref="I32:M32"/>
    <mergeCell ref="N32:R32"/>
    <mergeCell ref="S32:Z32"/>
    <mergeCell ref="A33:B33"/>
    <mergeCell ref="C33:H33"/>
    <mergeCell ref="I33:M33"/>
    <mergeCell ref="N33:R33"/>
    <mergeCell ref="S33:Z33"/>
    <mergeCell ref="A36:B36"/>
    <mergeCell ref="C36:H36"/>
    <mergeCell ref="I36:M36"/>
    <mergeCell ref="N36:R36"/>
    <mergeCell ref="S36:Z36"/>
    <mergeCell ref="A34:B34"/>
    <mergeCell ref="C34:H34"/>
    <mergeCell ref="I34:M34"/>
    <mergeCell ref="N34:R34"/>
    <mergeCell ref="S34:Z34"/>
    <mergeCell ref="A35:B35"/>
    <mergeCell ref="C35:H35"/>
    <mergeCell ref="I35:M35"/>
    <mergeCell ref="N35:R35"/>
    <mergeCell ref="S35:Z35"/>
  </mergeCells>
  <phoneticPr fontId="1"/>
  <dataValidations count="2">
    <dataValidation type="list" allowBlank="1" showInputMessage="1" sqref="N6:R36 JJ6:JN36 TF6:TJ36 ADB6:ADF36 AMX6:ANB36 AWT6:AWX36 BGP6:BGT36 BQL6:BQP36 CAH6:CAL36 CKD6:CKH36 CTZ6:CUD36 DDV6:DDZ36 DNR6:DNV36 DXN6:DXR36 EHJ6:EHN36 ERF6:ERJ36 FBB6:FBF36 FKX6:FLB36 FUT6:FUX36 GEP6:GET36 GOL6:GOP36 GYH6:GYL36 HID6:HIH36 HRZ6:HSD36 IBV6:IBZ36 ILR6:ILV36 IVN6:IVR36 JFJ6:JFN36 JPF6:JPJ36 JZB6:JZF36 KIX6:KJB36 KST6:KSX36 LCP6:LCT36 LML6:LMP36 LWH6:LWL36 MGD6:MGH36 MPZ6:MQD36 MZV6:MZZ36 NJR6:NJV36 NTN6:NTR36 ODJ6:ODN36 ONF6:ONJ36 OXB6:OXF36 PGX6:PHB36 PQT6:PQX36 QAP6:QAT36 QKL6:QKP36 QUH6:QUL36 RED6:REH36 RNZ6:ROD36 RXV6:RXZ36 SHR6:SHV36 SRN6:SRR36 TBJ6:TBN36 TLF6:TLJ36 TVB6:TVF36 UEX6:UFB36 UOT6:UOX36 UYP6:UYT36 VIL6:VIP36 VSH6:VSL36 WCD6:WCH36 WLZ6:WMD36 WVV6:WVZ36 N65542:R65572 JJ65542:JN65572 TF65542:TJ65572 ADB65542:ADF65572 AMX65542:ANB65572 AWT65542:AWX65572 BGP65542:BGT65572 BQL65542:BQP65572 CAH65542:CAL65572 CKD65542:CKH65572 CTZ65542:CUD65572 DDV65542:DDZ65572 DNR65542:DNV65572 DXN65542:DXR65572 EHJ65542:EHN65572 ERF65542:ERJ65572 FBB65542:FBF65572 FKX65542:FLB65572 FUT65542:FUX65572 GEP65542:GET65572 GOL65542:GOP65572 GYH65542:GYL65572 HID65542:HIH65572 HRZ65542:HSD65572 IBV65542:IBZ65572 ILR65542:ILV65572 IVN65542:IVR65572 JFJ65542:JFN65572 JPF65542:JPJ65572 JZB65542:JZF65572 KIX65542:KJB65572 KST65542:KSX65572 LCP65542:LCT65572 LML65542:LMP65572 LWH65542:LWL65572 MGD65542:MGH65572 MPZ65542:MQD65572 MZV65542:MZZ65572 NJR65542:NJV65572 NTN65542:NTR65572 ODJ65542:ODN65572 ONF65542:ONJ65572 OXB65542:OXF65572 PGX65542:PHB65572 PQT65542:PQX65572 QAP65542:QAT65572 QKL65542:QKP65572 QUH65542:QUL65572 RED65542:REH65572 RNZ65542:ROD65572 RXV65542:RXZ65572 SHR65542:SHV65572 SRN65542:SRR65572 TBJ65542:TBN65572 TLF65542:TLJ65572 TVB65542:TVF65572 UEX65542:UFB65572 UOT65542:UOX65572 UYP65542:UYT65572 VIL65542:VIP65572 VSH65542:VSL65572 WCD65542:WCH65572 WLZ65542:WMD65572 WVV65542:WVZ65572 N131078:R131108 JJ131078:JN131108 TF131078:TJ131108 ADB131078:ADF131108 AMX131078:ANB131108 AWT131078:AWX131108 BGP131078:BGT131108 BQL131078:BQP131108 CAH131078:CAL131108 CKD131078:CKH131108 CTZ131078:CUD131108 DDV131078:DDZ131108 DNR131078:DNV131108 DXN131078:DXR131108 EHJ131078:EHN131108 ERF131078:ERJ131108 FBB131078:FBF131108 FKX131078:FLB131108 FUT131078:FUX131108 GEP131078:GET131108 GOL131078:GOP131108 GYH131078:GYL131108 HID131078:HIH131108 HRZ131078:HSD131108 IBV131078:IBZ131108 ILR131078:ILV131108 IVN131078:IVR131108 JFJ131078:JFN131108 JPF131078:JPJ131108 JZB131078:JZF131108 KIX131078:KJB131108 KST131078:KSX131108 LCP131078:LCT131108 LML131078:LMP131108 LWH131078:LWL131108 MGD131078:MGH131108 MPZ131078:MQD131108 MZV131078:MZZ131108 NJR131078:NJV131108 NTN131078:NTR131108 ODJ131078:ODN131108 ONF131078:ONJ131108 OXB131078:OXF131108 PGX131078:PHB131108 PQT131078:PQX131108 QAP131078:QAT131108 QKL131078:QKP131108 QUH131078:QUL131108 RED131078:REH131108 RNZ131078:ROD131108 RXV131078:RXZ131108 SHR131078:SHV131108 SRN131078:SRR131108 TBJ131078:TBN131108 TLF131078:TLJ131108 TVB131078:TVF131108 UEX131078:UFB131108 UOT131078:UOX131108 UYP131078:UYT131108 VIL131078:VIP131108 VSH131078:VSL131108 WCD131078:WCH131108 WLZ131078:WMD131108 WVV131078:WVZ131108 N196614:R196644 JJ196614:JN196644 TF196614:TJ196644 ADB196614:ADF196644 AMX196614:ANB196644 AWT196614:AWX196644 BGP196614:BGT196644 BQL196614:BQP196644 CAH196614:CAL196644 CKD196614:CKH196644 CTZ196614:CUD196644 DDV196614:DDZ196644 DNR196614:DNV196644 DXN196614:DXR196644 EHJ196614:EHN196644 ERF196614:ERJ196644 FBB196614:FBF196644 FKX196614:FLB196644 FUT196614:FUX196644 GEP196614:GET196644 GOL196614:GOP196644 GYH196614:GYL196644 HID196614:HIH196644 HRZ196614:HSD196644 IBV196614:IBZ196644 ILR196614:ILV196644 IVN196614:IVR196644 JFJ196614:JFN196644 JPF196614:JPJ196644 JZB196614:JZF196644 KIX196614:KJB196644 KST196614:KSX196644 LCP196614:LCT196644 LML196614:LMP196644 LWH196614:LWL196644 MGD196614:MGH196644 MPZ196614:MQD196644 MZV196614:MZZ196644 NJR196614:NJV196644 NTN196614:NTR196644 ODJ196614:ODN196644 ONF196614:ONJ196644 OXB196614:OXF196644 PGX196614:PHB196644 PQT196614:PQX196644 QAP196614:QAT196644 QKL196614:QKP196644 QUH196614:QUL196644 RED196614:REH196644 RNZ196614:ROD196644 RXV196614:RXZ196644 SHR196614:SHV196644 SRN196614:SRR196644 TBJ196614:TBN196644 TLF196614:TLJ196644 TVB196614:TVF196644 UEX196614:UFB196644 UOT196614:UOX196644 UYP196614:UYT196644 VIL196614:VIP196644 VSH196614:VSL196644 WCD196614:WCH196644 WLZ196614:WMD196644 WVV196614:WVZ196644 N262150:R262180 JJ262150:JN262180 TF262150:TJ262180 ADB262150:ADF262180 AMX262150:ANB262180 AWT262150:AWX262180 BGP262150:BGT262180 BQL262150:BQP262180 CAH262150:CAL262180 CKD262150:CKH262180 CTZ262150:CUD262180 DDV262150:DDZ262180 DNR262150:DNV262180 DXN262150:DXR262180 EHJ262150:EHN262180 ERF262150:ERJ262180 FBB262150:FBF262180 FKX262150:FLB262180 FUT262150:FUX262180 GEP262150:GET262180 GOL262150:GOP262180 GYH262150:GYL262180 HID262150:HIH262180 HRZ262150:HSD262180 IBV262150:IBZ262180 ILR262150:ILV262180 IVN262150:IVR262180 JFJ262150:JFN262180 JPF262150:JPJ262180 JZB262150:JZF262180 KIX262150:KJB262180 KST262150:KSX262180 LCP262150:LCT262180 LML262150:LMP262180 LWH262150:LWL262180 MGD262150:MGH262180 MPZ262150:MQD262180 MZV262150:MZZ262180 NJR262150:NJV262180 NTN262150:NTR262180 ODJ262150:ODN262180 ONF262150:ONJ262180 OXB262150:OXF262180 PGX262150:PHB262180 PQT262150:PQX262180 QAP262150:QAT262180 QKL262150:QKP262180 QUH262150:QUL262180 RED262150:REH262180 RNZ262150:ROD262180 RXV262150:RXZ262180 SHR262150:SHV262180 SRN262150:SRR262180 TBJ262150:TBN262180 TLF262150:TLJ262180 TVB262150:TVF262180 UEX262150:UFB262180 UOT262150:UOX262180 UYP262150:UYT262180 VIL262150:VIP262180 VSH262150:VSL262180 WCD262150:WCH262180 WLZ262150:WMD262180 WVV262150:WVZ262180 N327686:R327716 JJ327686:JN327716 TF327686:TJ327716 ADB327686:ADF327716 AMX327686:ANB327716 AWT327686:AWX327716 BGP327686:BGT327716 BQL327686:BQP327716 CAH327686:CAL327716 CKD327686:CKH327716 CTZ327686:CUD327716 DDV327686:DDZ327716 DNR327686:DNV327716 DXN327686:DXR327716 EHJ327686:EHN327716 ERF327686:ERJ327716 FBB327686:FBF327716 FKX327686:FLB327716 FUT327686:FUX327716 GEP327686:GET327716 GOL327686:GOP327716 GYH327686:GYL327716 HID327686:HIH327716 HRZ327686:HSD327716 IBV327686:IBZ327716 ILR327686:ILV327716 IVN327686:IVR327716 JFJ327686:JFN327716 JPF327686:JPJ327716 JZB327686:JZF327716 KIX327686:KJB327716 KST327686:KSX327716 LCP327686:LCT327716 LML327686:LMP327716 LWH327686:LWL327716 MGD327686:MGH327716 MPZ327686:MQD327716 MZV327686:MZZ327716 NJR327686:NJV327716 NTN327686:NTR327716 ODJ327686:ODN327716 ONF327686:ONJ327716 OXB327686:OXF327716 PGX327686:PHB327716 PQT327686:PQX327716 QAP327686:QAT327716 QKL327686:QKP327716 QUH327686:QUL327716 RED327686:REH327716 RNZ327686:ROD327716 RXV327686:RXZ327716 SHR327686:SHV327716 SRN327686:SRR327716 TBJ327686:TBN327716 TLF327686:TLJ327716 TVB327686:TVF327716 UEX327686:UFB327716 UOT327686:UOX327716 UYP327686:UYT327716 VIL327686:VIP327716 VSH327686:VSL327716 WCD327686:WCH327716 WLZ327686:WMD327716 WVV327686:WVZ327716 N393222:R393252 JJ393222:JN393252 TF393222:TJ393252 ADB393222:ADF393252 AMX393222:ANB393252 AWT393222:AWX393252 BGP393222:BGT393252 BQL393222:BQP393252 CAH393222:CAL393252 CKD393222:CKH393252 CTZ393222:CUD393252 DDV393222:DDZ393252 DNR393222:DNV393252 DXN393222:DXR393252 EHJ393222:EHN393252 ERF393222:ERJ393252 FBB393222:FBF393252 FKX393222:FLB393252 FUT393222:FUX393252 GEP393222:GET393252 GOL393222:GOP393252 GYH393222:GYL393252 HID393222:HIH393252 HRZ393222:HSD393252 IBV393222:IBZ393252 ILR393222:ILV393252 IVN393222:IVR393252 JFJ393222:JFN393252 JPF393222:JPJ393252 JZB393222:JZF393252 KIX393222:KJB393252 KST393222:KSX393252 LCP393222:LCT393252 LML393222:LMP393252 LWH393222:LWL393252 MGD393222:MGH393252 MPZ393222:MQD393252 MZV393222:MZZ393252 NJR393222:NJV393252 NTN393222:NTR393252 ODJ393222:ODN393252 ONF393222:ONJ393252 OXB393222:OXF393252 PGX393222:PHB393252 PQT393222:PQX393252 QAP393222:QAT393252 QKL393222:QKP393252 QUH393222:QUL393252 RED393222:REH393252 RNZ393222:ROD393252 RXV393222:RXZ393252 SHR393222:SHV393252 SRN393222:SRR393252 TBJ393222:TBN393252 TLF393222:TLJ393252 TVB393222:TVF393252 UEX393222:UFB393252 UOT393222:UOX393252 UYP393222:UYT393252 VIL393222:VIP393252 VSH393222:VSL393252 WCD393222:WCH393252 WLZ393222:WMD393252 WVV393222:WVZ393252 N458758:R458788 JJ458758:JN458788 TF458758:TJ458788 ADB458758:ADF458788 AMX458758:ANB458788 AWT458758:AWX458788 BGP458758:BGT458788 BQL458758:BQP458788 CAH458758:CAL458788 CKD458758:CKH458788 CTZ458758:CUD458788 DDV458758:DDZ458788 DNR458758:DNV458788 DXN458758:DXR458788 EHJ458758:EHN458788 ERF458758:ERJ458788 FBB458758:FBF458788 FKX458758:FLB458788 FUT458758:FUX458788 GEP458758:GET458788 GOL458758:GOP458788 GYH458758:GYL458788 HID458758:HIH458788 HRZ458758:HSD458788 IBV458758:IBZ458788 ILR458758:ILV458788 IVN458758:IVR458788 JFJ458758:JFN458788 JPF458758:JPJ458788 JZB458758:JZF458788 KIX458758:KJB458788 KST458758:KSX458788 LCP458758:LCT458788 LML458758:LMP458788 LWH458758:LWL458788 MGD458758:MGH458788 MPZ458758:MQD458788 MZV458758:MZZ458788 NJR458758:NJV458788 NTN458758:NTR458788 ODJ458758:ODN458788 ONF458758:ONJ458788 OXB458758:OXF458788 PGX458758:PHB458788 PQT458758:PQX458788 QAP458758:QAT458788 QKL458758:QKP458788 QUH458758:QUL458788 RED458758:REH458788 RNZ458758:ROD458788 RXV458758:RXZ458788 SHR458758:SHV458788 SRN458758:SRR458788 TBJ458758:TBN458788 TLF458758:TLJ458788 TVB458758:TVF458788 UEX458758:UFB458788 UOT458758:UOX458788 UYP458758:UYT458788 VIL458758:VIP458788 VSH458758:VSL458788 WCD458758:WCH458788 WLZ458758:WMD458788 WVV458758:WVZ458788 N524294:R524324 JJ524294:JN524324 TF524294:TJ524324 ADB524294:ADF524324 AMX524294:ANB524324 AWT524294:AWX524324 BGP524294:BGT524324 BQL524294:BQP524324 CAH524294:CAL524324 CKD524294:CKH524324 CTZ524294:CUD524324 DDV524294:DDZ524324 DNR524294:DNV524324 DXN524294:DXR524324 EHJ524294:EHN524324 ERF524294:ERJ524324 FBB524294:FBF524324 FKX524294:FLB524324 FUT524294:FUX524324 GEP524294:GET524324 GOL524294:GOP524324 GYH524294:GYL524324 HID524294:HIH524324 HRZ524294:HSD524324 IBV524294:IBZ524324 ILR524294:ILV524324 IVN524294:IVR524324 JFJ524294:JFN524324 JPF524294:JPJ524324 JZB524294:JZF524324 KIX524294:KJB524324 KST524294:KSX524324 LCP524294:LCT524324 LML524294:LMP524324 LWH524294:LWL524324 MGD524294:MGH524324 MPZ524294:MQD524324 MZV524294:MZZ524324 NJR524294:NJV524324 NTN524294:NTR524324 ODJ524294:ODN524324 ONF524294:ONJ524324 OXB524294:OXF524324 PGX524294:PHB524324 PQT524294:PQX524324 QAP524294:QAT524324 QKL524294:QKP524324 QUH524294:QUL524324 RED524294:REH524324 RNZ524294:ROD524324 RXV524294:RXZ524324 SHR524294:SHV524324 SRN524294:SRR524324 TBJ524294:TBN524324 TLF524294:TLJ524324 TVB524294:TVF524324 UEX524294:UFB524324 UOT524294:UOX524324 UYP524294:UYT524324 VIL524294:VIP524324 VSH524294:VSL524324 WCD524294:WCH524324 WLZ524294:WMD524324 WVV524294:WVZ524324 N589830:R589860 JJ589830:JN589860 TF589830:TJ589860 ADB589830:ADF589860 AMX589830:ANB589860 AWT589830:AWX589860 BGP589830:BGT589860 BQL589830:BQP589860 CAH589830:CAL589860 CKD589830:CKH589860 CTZ589830:CUD589860 DDV589830:DDZ589860 DNR589830:DNV589860 DXN589830:DXR589860 EHJ589830:EHN589860 ERF589830:ERJ589860 FBB589830:FBF589860 FKX589830:FLB589860 FUT589830:FUX589860 GEP589830:GET589860 GOL589830:GOP589860 GYH589830:GYL589860 HID589830:HIH589860 HRZ589830:HSD589860 IBV589830:IBZ589860 ILR589830:ILV589860 IVN589830:IVR589860 JFJ589830:JFN589860 JPF589830:JPJ589860 JZB589830:JZF589860 KIX589830:KJB589860 KST589830:KSX589860 LCP589830:LCT589860 LML589830:LMP589860 LWH589830:LWL589860 MGD589830:MGH589860 MPZ589830:MQD589860 MZV589830:MZZ589860 NJR589830:NJV589860 NTN589830:NTR589860 ODJ589830:ODN589860 ONF589830:ONJ589860 OXB589830:OXF589860 PGX589830:PHB589860 PQT589830:PQX589860 QAP589830:QAT589860 QKL589830:QKP589860 QUH589830:QUL589860 RED589830:REH589860 RNZ589830:ROD589860 RXV589830:RXZ589860 SHR589830:SHV589860 SRN589830:SRR589860 TBJ589830:TBN589860 TLF589830:TLJ589860 TVB589830:TVF589860 UEX589830:UFB589860 UOT589830:UOX589860 UYP589830:UYT589860 VIL589830:VIP589860 VSH589830:VSL589860 WCD589830:WCH589860 WLZ589830:WMD589860 WVV589830:WVZ589860 N655366:R655396 JJ655366:JN655396 TF655366:TJ655396 ADB655366:ADF655396 AMX655366:ANB655396 AWT655366:AWX655396 BGP655366:BGT655396 BQL655366:BQP655396 CAH655366:CAL655396 CKD655366:CKH655396 CTZ655366:CUD655396 DDV655366:DDZ655396 DNR655366:DNV655396 DXN655366:DXR655396 EHJ655366:EHN655396 ERF655366:ERJ655396 FBB655366:FBF655396 FKX655366:FLB655396 FUT655366:FUX655396 GEP655366:GET655396 GOL655366:GOP655396 GYH655366:GYL655396 HID655366:HIH655396 HRZ655366:HSD655396 IBV655366:IBZ655396 ILR655366:ILV655396 IVN655366:IVR655396 JFJ655366:JFN655396 JPF655366:JPJ655396 JZB655366:JZF655396 KIX655366:KJB655396 KST655366:KSX655396 LCP655366:LCT655396 LML655366:LMP655396 LWH655366:LWL655396 MGD655366:MGH655396 MPZ655366:MQD655396 MZV655366:MZZ655396 NJR655366:NJV655396 NTN655366:NTR655396 ODJ655366:ODN655396 ONF655366:ONJ655396 OXB655366:OXF655396 PGX655366:PHB655396 PQT655366:PQX655396 QAP655366:QAT655396 QKL655366:QKP655396 QUH655366:QUL655396 RED655366:REH655396 RNZ655366:ROD655396 RXV655366:RXZ655396 SHR655366:SHV655396 SRN655366:SRR655396 TBJ655366:TBN655396 TLF655366:TLJ655396 TVB655366:TVF655396 UEX655366:UFB655396 UOT655366:UOX655396 UYP655366:UYT655396 VIL655366:VIP655396 VSH655366:VSL655396 WCD655366:WCH655396 WLZ655366:WMD655396 WVV655366:WVZ655396 N720902:R720932 JJ720902:JN720932 TF720902:TJ720932 ADB720902:ADF720932 AMX720902:ANB720932 AWT720902:AWX720932 BGP720902:BGT720932 BQL720902:BQP720932 CAH720902:CAL720932 CKD720902:CKH720932 CTZ720902:CUD720932 DDV720902:DDZ720932 DNR720902:DNV720932 DXN720902:DXR720932 EHJ720902:EHN720932 ERF720902:ERJ720932 FBB720902:FBF720932 FKX720902:FLB720932 FUT720902:FUX720932 GEP720902:GET720932 GOL720902:GOP720932 GYH720902:GYL720932 HID720902:HIH720932 HRZ720902:HSD720932 IBV720902:IBZ720932 ILR720902:ILV720932 IVN720902:IVR720932 JFJ720902:JFN720932 JPF720902:JPJ720932 JZB720902:JZF720932 KIX720902:KJB720932 KST720902:KSX720932 LCP720902:LCT720932 LML720902:LMP720932 LWH720902:LWL720932 MGD720902:MGH720932 MPZ720902:MQD720932 MZV720902:MZZ720932 NJR720902:NJV720932 NTN720902:NTR720932 ODJ720902:ODN720932 ONF720902:ONJ720932 OXB720902:OXF720932 PGX720902:PHB720932 PQT720902:PQX720932 QAP720902:QAT720932 QKL720902:QKP720932 QUH720902:QUL720932 RED720902:REH720932 RNZ720902:ROD720932 RXV720902:RXZ720932 SHR720902:SHV720932 SRN720902:SRR720932 TBJ720902:TBN720932 TLF720902:TLJ720932 TVB720902:TVF720932 UEX720902:UFB720932 UOT720902:UOX720932 UYP720902:UYT720932 VIL720902:VIP720932 VSH720902:VSL720932 WCD720902:WCH720932 WLZ720902:WMD720932 WVV720902:WVZ720932 N786438:R786468 JJ786438:JN786468 TF786438:TJ786468 ADB786438:ADF786468 AMX786438:ANB786468 AWT786438:AWX786468 BGP786438:BGT786468 BQL786438:BQP786468 CAH786438:CAL786468 CKD786438:CKH786468 CTZ786438:CUD786468 DDV786438:DDZ786468 DNR786438:DNV786468 DXN786438:DXR786468 EHJ786438:EHN786468 ERF786438:ERJ786468 FBB786438:FBF786468 FKX786438:FLB786468 FUT786438:FUX786468 GEP786438:GET786468 GOL786438:GOP786468 GYH786438:GYL786468 HID786438:HIH786468 HRZ786438:HSD786468 IBV786438:IBZ786468 ILR786438:ILV786468 IVN786438:IVR786468 JFJ786438:JFN786468 JPF786438:JPJ786468 JZB786438:JZF786468 KIX786438:KJB786468 KST786438:KSX786468 LCP786438:LCT786468 LML786438:LMP786468 LWH786438:LWL786468 MGD786438:MGH786468 MPZ786438:MQD786468 MZV786438:MZZ786468 NJR786438:NJV786468 NTN786438:NTR786468 ODJ786438:ODN786468 ONF786438:ONJ786468 OXB786438:OXF786468 PGX786438:PHB786468 PQT786438:PQX786468 QAP786438:QAT786468 QKL786438:QKP786468 QUH786438:QUL786468 RED786438:REH786468 RNZ786438:ROD786468 RXV786438:RXZ786468 SHR786438:SHV786468 SRN786438:SRR786468 TBJ786438:TBN786468 TLF786438:TLJ786468 TVB786438:TVF786468 UEX786438:UFB786468 UOT786438:UOX786468 UYP786438:UYT786468 VIL786438:VIP786468 VSH786438:VSL786468 WCD786438:WCH786468 WLZ786438:WMD786468 WVV786438:WVZ786468 N851974:R852004 JJ851974:JN852004 TF851974:TJ852004 ADB851974:ADF852004 AMX851974:ANB852004 AWT851974:AWX852004 BGP851974:BGT852004 BQL851974:BQP852004 CAH851974:CAL852004 CKD851974:CKH852004 CTZ851974:CUD852004 DDV851974:DDZ852004 DNR851974:DNV852004 DXN851974:DXR852004 EHJ851974:EHN852004 ERF851974:ERJ852004 FBB851974:FBF852004 FKX851974:FLB852004 FUT851974:FUX852004 GEP851974:GET852004 GOL851974:GOP852004 GYH851974:GYL852004 HID851974:HIH852004 HRZ851974:HSD852004 IBV851974:IBZ852004 ILR851974:ILV852004 IVN851974:IVR852004 JFJ851974:JFN852004 JPF851974:JPJ852004 JZB851974:JZF852004 KIX851974:KJB852004 KST851974:KSX852004 LCP851974:LCT852004 LML851974:LMP852004 LWH851974:LWL852004 MGD851974:MGH852004 MPZ851974:MQD852004 MZV851974:MZZ852004 NJR851974:NJV852004 NTN851974:NTR852004 ODJ851974:ODN852004 ONF851974:ONJ852004 OXB851974:OXF852004 PGX851974:PHB852004 PQT851974:PQX852004 QAP851974:QAT852004 QKL851974:QKP852004 QUH851974:QUL852004 RED851974:REH852004 RNZ851974:ROD852004 RXV851974:RXZ852004 SHR851974:SHV852004 SRN851974:SRR852004 TBJ851974:TBN852004 TLF851974:TLJ852004 TVB851974:TVF852004 UEX851974:UFB852004 UOT851974:UOX852004 UYP851974:UYT852004 VIL851974:VIP852004 VSH851974:VSL852004 WCD851974:WCH852004 WLZ851974:WMD852004 WVV851974:WVZ852004 N917510:R917540 JJ917510:JN917540 TF917510:TJ917540 ADB917510:ADF917540 AMX917510:ANB917540 AWT917510:AWX917540 BGP917510:BGT917540 BQL917510:BQP917540 CAH917510:CAL917540 CKD917510:CKH917540 CTZ917510:CUD917540 DDV917510:DDZ917540 DNR917510:DNV917540 DXN917510:DXR917540 EHJ917510:EHN917540 ERF917510:ERJ917540 FBB917510:FBF917540 FKX917510:FLB917540 FUT917510:FUX917540 GEP917510:GET917540 GOL917510:GOP917540 GYH917510:GYL917540 HID917510:HIH917540 HRZ917510:HSD917540 IBV917510:IBZ917540 ILR917510:ILV917540 IVN917510:IVR917540 JFJ917510:JFN917540 JPF917510:JPJ917540 JZB917510:JZF917540 KIX917510:KJB917540 KST917510:KSX917540 LCP917510:LCT917540 LML917510:LMP917540 LWH917510:LWL917540 MGD917510:MGH917540 MPZ917510:MQD917540 MZV917510:MZZ917540 NJR917510:NJV917540 NTN917510:NTR917540 ODJ917510:ODN917540 ONF917510:ONJ917540 OXB917510:OXF917540 PGX917510:PHB917540 PQT917510:PQX917540 QAP917510:QAT917540 QKL917510:QKP917540 QUH917510:QUL917540 RED917510:REH917540 RNZ917510:ROD917540 RXV917510:RXZ917540 SHR917510:SHV917540 SRN917510:SRR917540 TBJ917510:TBN917540 TLF917510:TLJ917540 TVB917510:TVF917540 UEX917510:UFB917540 UOT917510:UOX917540 UYP917510:UYT917540 VIL917510:VIP917540 VSH917510:VSL917540 WCD917510:WCH917540 WLZ917510:WMD917540 WVV917510:WVZ917540 N983046:R983076 JJ983046:JN983076 TF983046:TJ983076 ADB983046:ADF983076 AMX983046:ANB983076 AWT983046:AWX983076 BGP983046:BGT983076 BQL983046:BQP983076 CAH983046:CAL983076 CKD983046:CKH983076 CTZ983046:CUD983076 DDV983046:DDZ983076 DNR983046:DNV983076 DXN983046:DXR983076 EHJ983046:EHN983076 ERF983046:ERJ983076 FBB983046:FBF983076 FKX983046:FLB983076 FUT983046:FUX983076 GEP983046:GET983076 GOL983046:GOP983076 GYH983046:GYL983076 HID983046:HIH983076 HRZ983046:HSD983076 IBV983046:IBZ983076 ILR983046:ILV983076 IVN983046:IVR983076 JFJ983046:JFN983076 JPF983046:JPJ983076 JZB983046:JZF983076 KIX983046:KJB983076 KST983046:KSX983076 LCP983046:LCT983076 LML983046:LMP983076 LWH983046:LWL983076 MGD983046:MGH983076 MPZ983046:MQD983076 MZV983046:MZZ983076 NJR983046:NJV983076 NTN983046:NTR983076 ODJ983046:ODN983076 ONF983046:ONJ983076 OXB983046:OXF983076 PGX983046:PHB983076 PQT983046:PQX983076 QAP983046:QAT983076 QKL983046:QKP983076 QUH983046:QUL983076 RED983046:REH983076 RNZ983046:ROD983076 RXV983046:RXZ983076 SHR983046:SHV983076 SRN983046:SRR983076 TBJ983046:TBN983076 TLF983046:TLJ983076 TVB983046:TVF983076 UEX983046:UFB983076 UOT983046:UOX983076 UYP983046:UYT983076 VIL983046:VIP983076 VSH983046:VSL983076 WCD983046:WCH983076 WLZ983046:WMD983076 WVV983046:WVZ983076" xr:uid="{CB5B45EF-B457-40E6-A711-B028154435F9}">
      <formula1>"常勤,非常勤"</formula1>
    </dataValidation>
    <dataValidation allowBlank="1" showInputMessage="1" sqref="I6:M36 JE6:JI36 TA6:TE36 ACW6:ADA36 AMS6:AMW36 AWO6:AWS36 BGK6:BGO36 BQG6:BQK36 CAC6:CAG36 CJY6:CKC36 CTU6:CTY36 DDQ6:DDU36 DNM6:DNQ36 DXI6:DXM36 EHE6:EHI36 ERA6:ERE36 FAW6:FBA36 FKS6:FKW36 FUO6:FUS36 GEK6:GEO36 GOG6:GOK36 GYC6:GYG36 HHY6:HIC36 HRU6:HRY36 IBQ6:IBU36 ILM6:ILQ36 IVI6:IVM36 JFE6:JFI36 JPA6:JPE36 JYW6:JZA36 KIS6:KIW36 KSO6:KSS36 LCK6:LCO36 LMG6:LMK36 LWC6:LWG36 MFY6:MGC36 MPU6:MPY36 MZQ6:MZU36 NJM6:NJQ36 NTI6:NTM36 ODE6:ODI36 ONA6:ONE36 OWW6:OXA36 PGS6:PGW36 PQO6:PQS36 QAK6:QAO36 QKG6:QKK36 QUC6:QUG36 RDY6:REC36 RNU6:RNY36 RXQ6:RXU36 SHM6:SHQ36 SRI6:SRM36 TBE6:TBI36 TLA6:TLE36 TUW6:TVA36 UES6:UEW36 UOO6:UOS36 UYK6:UYO36 VIG6:VIK36 VSC6:VSG36 WBY6:WCC36 WLU6:WLY36 WVQ6:WVU36 I65542:M65572 JE65542:JI65572 TA65542:TE65572 ACW65542:ADA65572 AMS65542:AMW65572 AWO65542:AWS65572 BGK65542:BGO65572 BQG65542:BQK65572 CAC65542:CAG65572 CJY65542:CKC65572 CTU65542:CTY65572 DDQ65542:DDU65572 DNM65542:DNQ65572 DXI65542:DXM65572 EHE65542:EHI65572 ERA65542:ERE65572 FAW65542:FBA65572 FKS65542:FKW65572 FUO65542:FUS65572 GEK65542:GEO65572 GOG65542:GOK65572 GYC65542:GYG65572 HHY65542:HIC65572 HRU65542:HRY65572 IBQ65542:IBU65572 ILM65542:ILQ65572 IVI65542:IVM65572 JFE65542:JFI65572 JPA65542:JPE65572 JYW65542:JZA65572 KIS65542:KIW65572 KSO65542:KSS65572 LCK65542:LCO65572 LMG65542:LMK65572 LWC65542:LWG65572 MFY65542:MGC65572 MPU65542:MPY65572 MZQ65542:MZU65572 NJM65542:NJQ65572 NTI65542:NTM65572 ODE65542:ODI65572 ONA65542:ONE65572 OWW65542:OXA65572 PGS65542:PGW65572 PQO65542:PQS65572 QAK65542:QAO65572 QKG65542:QKK65572 QUC65542:QUG65572 RDY65542:REC65572 RNU65542:RNY65572 RXQ65542:RXU65572 SHM65542:SHQ65572 SRI65542:SRM65572 TBE65542:TBI65572 TLA65542:TLE65572 TUW65542:TVA65572 UES65542:UEW65572 UOO65542:UOS65572 UYK65542:UYO65572 VIG65542:VIK65572 VSC65542:VSG65572 WBY65542:WCC65572 WLU65542:WLY65572 WVQ65542:WVU65572 I131078:M131108 JE131078:JI131108 TA131078:TE131108 ACW131078:ADA131108 AMS131078:AMW131108 AWO131078:AWS131108 BGK131078:BGO131108 BQG131078:BQK131108 CAC131078:CAG131108 CJY131078:CKC131108 CTU131078:CTY131108 DDQ131078:DDU131108 DNM131078:DNQ131108 DXI131078:DXM131108 EHE131078:EHI131108 ERA131078:ERE131108 FAW131078:FBA131108 FKS131078:FKW131108 FUO131078:FUS131108 GEK131078:GEO131108 GOG131078:GOK131108 GYC131078:GYG131108 HHY131078:HIC131108 HRU131078:HRY131108 IBQ131078:IBU131108 ILM131078:ILQ131108 IVI131078:IVM131108 JFE131078:JFI131108 JPA131078:JPE131108 JYW131078:JZA131108 KIS131078:KIW131108 KSO131078:KSS131108 LCK131078:LCO131108 LMG131078:LMK131108 LWC131078:LWG131108 MFY131078:MGC131108 MPU131078:MPY131108 MZQ131078:MZU131108 NJM131078:NJQ131108 NTI131078:NTM131108 ODE131078:ODI131108 ONA131078:ONE131108 OWW131078:OXA131108 PGS131078:PGW131108 PQO131078:PQS131108 QAK131078:QAO131108 QKG131078:QKK131108 QUC131078:QUG131108 RDY131078:REC131108 RNU131078:RNY131108 RXQ131078:RXU131108 SHM131078:SHQ131108 SRI131078:SRM131108 TBE131078:TBI131108 TLA131078:TLE131108 TUW131078:TVA131108 UES131078:UEW131108 UOO131078:UOS131108 UYK131078:UYO131108 VIG131078:VIK131108 VSC131078:VSG131108 WBY131078:WCC131108 WLU131078:WLY131108 WVQ131078:WVU131108 I196614:M196644 JE196614:JI196644 TA196614:TE196644 ACW196614:ADA196644 AMS196614:AMW196644 AWO196614:AWS196644 BGK196614:BGO196644 BQG196614:BQK196644 CAC196614:CAG196644 CJY196614:CKC196644 CTU196614:CTY196644 DDQ196614:DDU196644 DNM196614:DNQ196644 DXI196614:DXM196644 EHE196614:EHI196644 ERA196614:ERE196644 FAW196614:FBA196644 FKS196614:FKW196644 FUO196614:FUS196644 GEK196614:GEO196644 GOG196614:GOK196644 GYC196614:GYG196644 HHY196614:HIC196644 HRU196614:HRY196644 IBQ196614:IBU196644 ILM196614:ILQ196644 IVI196614:IVM196644 JFE196614:JFI196644 JPA196614:JPE196644 JYW196614:JZA196644 KIS196614:KIW196644 KSO196614:KSS196644 LCK196614:LCO196644 LMG196614:LMK196644 LWC196614:LWG196644 MFY196614:MGC196644 MPU196614:MPY196644 MZQ196614:MZU196644 NJM196614:NJQ196644 NTI196614:NTM196644 ODE196614:ODI196644 ONA196614:ONE196644 OWW196614:OXA196644 PGS196614:PGW196644 PQO196614:PQS196644 QAK196614:QAO196644 QKG196614:QKK196644 QUC196614:QUG196644 RDY196614:REC196644 RNU196614:RNY196644 RXQ196614:RXU196644 SHM196614:SHQ196644 SRI196614:SRM196644 TBE196614:TBI196644 TLA196614:TLE196644 TUW196614:TVA196644 UES196614:UEW196644 UOO196614:UOS196644 UYK196614:UYO196644 VIG196614:VIK196644 VSC196614:VSG196644 WBY196614:WCC196644 WLU196614:WLY196644 WVQ196614:WVU196644 I262150:M262180 JE262150:JI262180 TA262150:TE262180 ACW262150:ADA262180 AMS262150:AMW262180 AWO262150:AWS262180 BGK262150:BGO262180 BQG262150:BQK262180 CAC262150:CAG262180 CJY262150:CKC262180 CTU262150:CTY262180 DDQ262150:DDU262180 DNM262150:DNQ262180 DXI262150:DXM262180 EHE262150:EHI262180 ERA262150:ERE262180 FAW262150:FBA262180 FKS262150:FKW262180 FUO262150:FUS262180 GEK262150:GEO262180 GOG262150:GOK262180 GYC262150:GYG262180 HHY262150:HIC262180 HRU262150:HRY262180 IBQ262150:IBU262180 ILM262150:ILQ262180 IVI262150:IVM262180 JFE262150:JFI262180 JPA262150:JPE262180 JYW262150:JZA262180 KIS262150:KIW262180 KSO262150:KSS262180 LCK262150:LCO262180 LMG262150:LMK262180 LWC262150:LWG262180 MFY262150:MGC262180 MPU262150:MPY262180 MZQ262150:MZU262180 NJM262150:NJQ262180 NTI262150:NTM262180 ODE262150:ODI262180 ONA262150:ONE262180 OWW262150:OXA262180 PGS262150:PGW262180 PQO262150:PQS262180 QAK262150:QAO262180 QKG262150:QKK262180 QUC262150:QUG262180 RDY262150:REC262180 RNU262150:RNY262180 RXQ262150:RXU262180 SHM262150:SHQ262180 SRI262150:SRM262180 TBE262150:TBI262180 TLA262150:TLE262180 TUW262150:TVA262180 UES262150:UEW262180 UOO262150:UOS262180 UYK262150:UYO262180 VIG262150:VIK262180 VSC262150:VSG262180 WBY262150:WCC262180 WLU262150:WLY262180 WVQ262150:WVU262180 I327686:M327716 JE327686:JI327716 TA327686:TE327716 ACW327686:ADA327716 AMS327686:AMW327716 AWO327686:AWS327716 BGK327686:BGO327716 BQG327686:BQK327716 CAC327686:CAG327716 CJY327686:CKC327716 CTU327686:CTY327716 DDQ327686:DDU327716 DNM327686:DNQ327716 DXI327686:DXM327716 EHE327686:EHI327716 ERA327686:ERE327716 FAW327686:FBA327716 FKS327686:FKW327716 FUO327686:FUS327716 GEK327686:GEO327716 GOG327686:GOK327716 GYC327686:GYG327716 HHY327686:HIC327716 HRU327686:HRY327716 IBQ327686:IBU327716 ILM327686:ILQ327716 IVI327686:IVM327716 JFE327686:JFI327716 JPA327686:JPE327716 JYW327686:JZA327716 KIS327686:KIW327716 KSO327686:KSS327716 LCK327686:LCO327716 LMG327686:LMK327716 LWC327686:LWG327716 MFY327686:MGC327716 MPU327686:MPY327716 MZQ327686:MZU327716 NJM327686:NJQ327716 NTI327686:NTM327716 ODE327686:ODI327716 ONA327686:ONE327716 OWW327686:OXA327716 PGS327686:PGW327716 PQO327686:PQS327716 QAK327686:QAO327716 QKG327686:QKK327716 QUC327686:QUG327716 RDY327686:REC327716 RNU327686:RNY327716 RXQ327686:RXU327716 SHM327686:SHQ327716 SRI327686:SRM327716 TBE327686:TBI327716 TLA327686:TLE327716 TUW327686:TVA327716 UES327686:UEW327716 UOO327686:UOS327716 UYK327686:UYO327716 VIG327686:VIK327716 VSC327686:VSG327716 WBY327686:WCC327716 WLU327686:WLY327716 WVQ327686:WVU327716 I393222:M393252 JE393222:JI393252 TA393222:TE393252 ACW393222:ADA393252 AMS393222:AMW393252 AWO393222:AWS393252 BGK393222:BGO393252 BQG393222:BQK393252 CAC393222:CAG393252 CJY393222:CKC393252 CTU393222:CTY393252 DDQ393222:DDU393252 DNM393222:DNQ393252 DXI393222:DXM393252 EHE393222:EHI393252 ERA393222:ERE393252 FAW393222:FBA393252 FKS393222:FKW393252 FUO393222:FUS393252 GEK393222:GEO393252 GOG393222:GOK393252 GYC393222:GYG393252 HHY393222:HIC393252 HRU393222:HRY393252 IBQ393222:IBU393252 ILM393222:ILQ393252 IVI393222:IVM393252 JFE393222:JFI393252 JPA393222:JPE393252 JYW393222:JZA393252 KIS393222:KIW393252 KSO393222:KSS393252 LCK393222:LCO393252 LMG393222:LMK393252 LWC393222:LWG393252 MFY393222:MGC393252 MPU393222:MPY393252 MZQ393222:MZU393252 NJM393222:NJQ393252 NTI393222:NTM393252 ODE393222:ODI393252 ONA393222:ONE393252 OWW393222:OXA393252 PGS393222:PGW393252 PQO393222:PQS393252 QAK393222:QAO393252 QKG393222:QKK393252 QUC393222:QUG393252 RDY393222:REC393252 RNU393222:RNY393252 RXQ393222:RXU393252 SHM393222:SHQ393252 SRI393222:SRM393252 TBE393222:TBI393252 TLA393222:TLE393252 TUW393222:TVA393252 UES393222:UEW393252 UOO393222:UOS393252 UYK393222:UYO393252 VIG393222:VIK393252 VSC393222:VSG393252 WBY393222:WCC393252 WLU393222:WLY393252 WVQ393222:WVU393252 I458758:M458788 JE458758:JI458788 TA458758:TE458788 ACW458758:ADA458788 AMS458758:AMW458788 AWO458758:AWS458788 BGK458758:BGO458788 BQG458758:BQK458788 CAC458758:CAG458788 CJY458758:CKC458788 CTU458758:CTY458788 DDQ458758:DDU458788 DNM458758:DNQ458788 DXI458758:DXM458788 EHE458758:EHI458788 ERA458758:ERE458788 FAW458758:FBA458788 FKS458758:FKW458788 FUO458758:FUS458788 GEK458758:GEO458788 GOG458758:GOK458788 GYC458758:GYG458788 HHY458758:HIC458788 HRU458758:HRY458788 IBQ458758:IBU458788 ILM458758:ILQ458788 IVI458758:IVM458788 JFE458758:JFI458788 JPA458758:JPE458788 JYW458758:JZA458788 KIS458758:KIW458788 KSO458758:KSS458788 LCK458758:LCO458788 LMG458758:LMK458788 LWC458758:LWG458788 MFY458758:MGC458788 MPU458758:MPY458788 MZQ458758:MZU458788 NJM458758:NJQ458788 NTI458758:NTM458788 ODE458758:ODI458788 ONA458758:ONE458788 OWW458758:OXA458788 PGS458758:PGW458788 PQO458758:PQS458788 QAK458758:QAO458788 QKG458758:QKK458788 QUC458758:QUG458788 RDY458758:REC458788 RNU458758:RNY458788 RXQ458758:RXU458788 SHM458758:SHQ458788 SRI458758:SRM458788 TBE458758:TBI458788 TLA458758:TLE458788 TUW458758:TVA458788 UES458758:UEW458788 UOO458758:UOS458788 UYK458758:UYO458788 VIG458758:VIK458788 VSC458758:VSG458788 WBY458758:WCC458788 WLU458758:WLY458788 WVQ458758:WVU458788 I524294:M524324 JE524294:JI524324 TA524294:TE524324 ACW524294:ADA524324 AMS524294:AMW524324 AWO524294:AWS524324 BGK524294:BGO524324 BQG524294:BQK524324 CAC524294:CAG524324 CJY524294:CKC524324 CTU524294:CTY524324 DDQ524294:DDU524324 DNM524294:DNQ524324 DXI524294:DXM524324 EHE524294:EHI524324 ERA524294:ERE524324 FAW524294:FBA524324 FKS524294:FKW524324 FUO524294:FUS524324 GEK524294:GEO524324 GOG524294:GOK524324 GYC524294:GYG524324 HHY524294:HIC524324 HRU524294:HRY524324 IBQ524294:IBU524324 ILM524294:ILQ524324 IVI524294:IVM524324 JFE524294:JFI524324 JPA524294:JPE524324 JYW524294:JZA524324 KIS524294:KIW524324 KSO524294:KSS524324 LCK524294:LCO524324 LMG524294:LMK524324 LWC524294:LWG524324 MFY524294:MGC524324 MPU524294:MPY524324 MZQ524294:MZU524324 NJM524294:NJQ524324 NTI524294:NTM524324 ODE524294:ODI524324 ONA524294:ONE524324 OWW524294:OXA524324 PGS524294:PGW524324 PQO524294:PQS524324 QAK524294:QAO524324 QKG524294:QKK524324 QUC524294:QUG524324 RDY524294:REC524324 RNU524294:RNY524324 RXQ524294:RXU524324 SHM524294:SHQ524324 SRI524294:SRM524324 TBE524294:TBI524324 TLA524294:TLE524324 TUW524294:TVA524324 UES524294:UEW524324 UOO524294:UOS524324 UYK524294:UYO524324 VIG524294:VIK524324 VSC524294:VSG524324 WBY524294:WCC524324 WLU524294:WLY524324 WVQ524294:WVU524324 I589830:M589860 JE589830:JI589860 TA589830:TE589860 ACW589830:ADA589860 AMS589830:AMW589860 AWO589830:AWS589860 BGK589830:BGO589860 BQG589830:BQK589860 CAC589830:CAG589860 CJY589830:CKC589860 CTU589830:CTY589860 DDQ589830:DDU589860 DNM589830:DNQ589860 DXI589830:DXM589860 EHE589830:EHI589860 ERA589830:ERE589860 FAW589830:FBA589860 FKS589830:FKW589860 FUO589830:FUS589860 GEK589830:GEO589860 GOG589830:GOK589860 GYC589830:GYG589860 HHY589830:HIC589860 HRU589830:HRY589860 IBQ589830:IBU589860 ILM589830:ILQ589860 IVI589830:IVM589860 JFE589830:JFI589860 JPA589830:JPE589860 JYW589830:JZA589860 KIS589830:KIW589860 KSO589830:KSS589860 LCK589830:LCO589860 LMG589830:LMK589860 LWC589830:LWG589860 MFY589830:MGC589860 MPU589830:MPY589860 MZQ589830:MZU589860 NJM589830:NJQ589860 NTI589830:NTM589860 ODE589830:ODI589860 ONA589830:ONE589860 OWW589830:OXA589860 PGS589830:PGW589860 PQO589830:PQS589860 QAK589830:QAO589860 QKG589830:QKK589860 QUC589830:QUG589860 RDY589830:REC589860 RNU589830:RNY589860 RXQ589830:RXU589860 SHM589830:SHQ589860 SRI589830:SRM589860 TBE589830:TBI589860 TLA589830:TLE589860 TUW589830:TVA589860 UES589830:UEW589860 UOO589830:UOS589860 UYK589830:UYO589860 VIG589830:VIK589860 VSC589830:VSG589860 WBY589830:WCC589860 WLU589830:WLY589860 WVQ589830:WVU589860 I655366:M655396 JE655366:JI655396 TA655366:TE655396 ACW655366:ADA655396 AMS655366:AMW655396 AWO655366:AWS655396 BGK655366:BGO655396 BQG655366:BQK655396 CAC655366:CAG655396 CJY655366:CKC655396 CTU655366:CTY655396 DDQ655366:DDU655396 DNM655366:DNQ655396 DXI655366:DXM655396 EHE655366:EHI655396 ERA655366:ERE655396 FAW655366:FBA655396 FKS655366:FKW655396 FUO655366:FUS655396 GEK655366:GEO655396 GOG655366:GOK655396 GYC655366:GYG655396 HHY655366:HIC655396 HRU655366:HRY655396 IBQ655366:IBU655396 ILM655366:ILQ655396 IVI655366:IVM655396 JFE655366:JFI655396 JPA655366:JPE655396 JYW655366:JZA655396 KIS655366:KIW655396 KSO655366:KSS655396 LCK655366:LCO655396 LMG655366:LMK655396 LWC655366:LWG655396 MFY655366:MGC655396 MPU655366:MPY655396 MZQ655366:MZU655396 NJM655366:NJQ655396 NTI655366:NTM655396 ODE655366:ODI655396 ONA655366:ONE655396 OWW655366:OXA655396 PGS655366:PGW655396 PQO655366:PQS655396 QAK655366:QAO655396 QKG655366:QKK655396 QUC655366:QUG655396 RDY655366:REC655396 RNU655366:RNY655396 RXQ655366:RXU655396 SHM655366:SHQ655396 SRI655366:SRM655396 TBE655366:TBI655396 TLA655366:TLE655396 TUW655366:TVA655396 UES655366:UEW655396 UOO655366:UOS655396 UYK655366:UYO655396 VIG655366:VIK655396 VSC655366:VSG655396 WBY655366:WCC655396 WLU655366:WLY655396 WVQ655366:WVU655396 I720902:M720932 JE720902:JI720932 TA720902:TE720932 ACW720902:ADA720932 AMS720902:AMW720932 AWO720902:AWS720932 BGK720902:BGO720932 BQG720902:BQK720932 CAC720902:CAG720932 CJY720902:CKC720932 CTU720902:CTY720932 DDQ720902:DDU720932 DNM720902:DNQ720932 DXI720902:DXM720932 EHE720902:EHI720932 ERA720902:ERE720932 FAW720902:FBA720932 FKS720902:FKW720932 FUO720902:FUS720932 GEK720902:GEO720932 GOG720902:GOK720932 GYC720902:GYG720932 HHY720902:HIC720932 HRU720902:HRY720932 IBQ720902:IBU720932 ILM720902:ILQ720932 IVI720902:IVM720932 JFE720902:JFI720932 JPA720902:JPE720932 JYW720902:JZA720932 KIS720902:KIW720932 KSO720902:KSS720932 LCK720902:LCO720932 LMG720902:LMK720932 LWC720902:LWG720932 MFY720902:MGC720932 MPU720902:MPY720932 MZQ720902:MZU720932 NJM720902:NJQ720932 NTI720902:NTM720932 ODE720902:ODI720932 ONA720902:ONE720932 OWW720902:OXA720932 PGS720902:PGW720932 PQO720902:PQS720932 QAK720902:QAO720932 QKG720902:QKK720932 QUC720902:QUG720932 RDY720902:REC720932 RNU720902:RNY720932 RXQ720902:RXU720932 SHM720902:SHQ720932 SRI720902:SRM720932 TBE720902:TBI720932 TLA720902:TLE720932 TUW720902:TVA720932 UES720902:UEW720932 UOO720902:UOS720932 UYK720902:UYO720932 VIG720902:VIK720932 VSC720902:VSG720932 WBY720902:WCC720932 WLU720902:WLY720932 WVQ720902:WVU720932 I786438:M786468 JE786438:JI786468 TA786438:TE786468 ACW786438:ADA786468 AMS786438:AMW786468 AWO786438:AWS786468 BGK786438:BGO786468 BQG786438:BQK786468 CAC786438:CAG786468 CJY786438:CKC786468 CTU786438:CTY786468 DDQ786438:DDU786468 DNM786438:DNQ786468 DXI786438:DXM786468 EHE786438:EHI786468 ERA786438:ERE786468 FAW786438:FBA786468 FKS786438:FKW786468 FUO786438:FUS786468 GEK786438:GEO786468 GOG786438:GOK786468 GYC786438:GYG786468 HHY786438:HIC786468 HRU786438:HRY786468 IBQ786438:IBU786468 ILM786438:ILQ786468 IVI786438:IVM786468 JFE786438:JFI786468 JPA786438:JPE786468 JYW786438:JZA786468 KIS786438:KIW786468 KSO786438:KSS786468 LCK786438:LCO786468 LMG786438:LMK786468 LWC786438:LWG786468 MFY786438:MGC786468 MPU786438:MPY786468 MZQ786438:MZU786468 NJM786438:NJQ786468 NTI786438:NTM786468 ODE786438:ODI786468 ONA786438:ONE786468 OWW786438:OXA786468 PGS786438:PGW786468 PQO786438:PQS786468 QAK786438:QAO786468 QKG786438:QKK786468 QUC786438:QUG786468 RDY786438:REC786468 RNU786438:RNY786468 RXQ786438:RXU786468 SHM786438:SHQ786468 SRI786438:SRM786468 TBE786438:TBI786468 TLA786438:TLE786468 TUW786438:TVA786468 UES786438:UEW786468 UOO786438:UOS786468 UYK786438:UYO786468 VIG786438:VIK786468 VSC786438:VSG786468 WBY786438:WCC786468 WLU786438:WLY786468 WVQ786438:WVU786468 I851974:M852004 JE851974:JI852004 TA851974:TE852004 ACW851974:ADA852004 AMS851974:AMW852004 AWO851974:AWS852004 BGK851974:BGO852004 BQG851974:BQK852004 CAC851974:CAG852004 CJY851974:CKC852004 CTU851974:CTY852004 DDQ851974:DDU852004 DNM851974:DNQ852004 DXI851974:DXM852004 EHE851974:EHI852004 ERA851974:ERE852004 FAW851974:FBA852004 FKS851974:FKW852004 FUO851974:FUS852004 GEK851974:GEO852004 GOG851974:GOK852004 GYC851974:GYG852004 HHY851974:HIC852004 HRU851974:HRY852004 IBQ851974:IBU852004 ILM851974:ILQ852004 IVI851974:IVM852004 JFE851974:JFI852004 JPA851974:JPE852004 JYW851974:JZA852004 KIS851974:KIW852004 KSO851974:KSS852004 LCK851974:LCO852004 LMG851974:LMK852004 LWC851974:LWG852004 MFY851974:MGC852004 MPU851974:MPY852004 MZQ851974:MZU852004 NJM851974:NJQ852004 NTI851974:NTM852004 ODE851974:ODI852004 ONA851974:ONE852004 OWW851974:OXA852004 PGS851974:PGW852004 PQO851974:PQS852004 QAK851974:QAO852004 QKG851974:QKK852004 QUC851974:QUG852004 RDY851974:REC852004 RNU851974:RNY852004 RXQ851974:RXU852004 SHM851974:SHQ852004 SRI851974:SRM852004 TBE851974:TBI852004 TLA851974:TLE852004 TUW851974:TVA852004 UES851974:UEW852004 UOO851974:UOS852004 UYK851974:UYO852004 VIG851974:VIK852004 VSC851974:VSG852004 WBY851974:WCC852004 WLU851974:WLY852004 WVQ851974:WVU852004 I917510:M917540 JE917510:JI917540 TA917510:TE917540 ACW917510:ADA917540 AMS917510:AMW917540 AWO917510:AWS917540 BGK917510:BGO917540 BQG917510:BQK917540 CAC917510:CAG917540 CJY917510:CKC917540 CTU917510:CTY917540 DDQ917510:DDU917540 DNM917510:DNQ917540 DXI917510:DXM917540 EHE917510:EHI917540 ERA917510:ERE917540 FAW917510:FBA917540 FKS917510:FKW917540 FUO917510:FUS917540 GEK917510:GEO917540 GOG917510:GOK917540 GYC917510:GYG917540 HHY917510:HIC917540 HRU917510:HRY917540 IBQ917510:IBU917540 ILM917510:ILQ917540 IVI917510:IVM917540 JFE917510:JFI917540 JPA917510:JPE917540 JYW917510:JZA917540 KIS917510:KIW917540 KSO917510:KSS917540 LCK917510:LCO917540 LMG917510:LMK917540 LWC917510:LWG917540 MFY917510:MGC917540 MPU917510:MPY917540 MZQ917510:MZU917540 NJM917510:NJQ917540 NTI917510:NTM917540 ODE917510:ODI917540 ONA917510:ONE917540 OWW917510:OXA917540 PGS917510:PGW917540 PQO917510:PQS917540 QAK917510:QAO917540 QKG917510:QKK917540 QUC917510:QUG917540 RDY917510:REC917540 RNU917510:RNY917540 RXQ917510:RXU917540 SHM917510:SHQ917540 SRI917510:SRM917540 TBE917510:TBI917540 TLA917510:TLE917540 TUW917510:TVA917540 UES917510:UEW917540 UOO917510:UOS917540 UYK917510:UYO917540 VIG917510:VIK917540 VSC917510:VSG917540 WBY917510:WCC917540 WLU917510:WLY917540 WVQ917510:WVU917540 I983046:M983076 JE983046:JI983076 TA983046:TE983076 ACW983046:ADA983076 AMS983046:AMW983076 AWO983046:AWS983076 BGK983046:BGO983076 BQG983046:BQK983076 CAC983046:CAG983076 CJY983046:CKC983076 CTU983046:CTY983076 DDQ983046:DDU983076 DNM983046:DNQ983076 DXI983046:DXM983076 EHE983046:EHI983076 ERA983046:ERE983076 FAW983046:FBA983076 FKS983046:FKW983076 FUO983046:FUS983076 GEK983046:GEO983076 GOG983046:GOK983076 GYC983046:GYG983076 HHY983046:HIC983076 HRU983046:HRY983076 IBQ983046:IBU983076 ILM983046:ILQ983076 IVI983046:IVM983076 JFE983046:JFI983076 JPA983046:JPE983076 JYW983046:JZA983076 KIS983046:KIW983076 KSO983046:KSS983076 LCK983046:LCO983076 LMG983046:LMK983076 LWC983046:LWG983076 MFY983046:MGC983076 MPU983046:MPY983076 MZQ983046:MZU983076 NJM983046:NJQ983076 NTI983046:NTM983076 ODE983046:ODI983076 ONA983046:ONE983076 OWW983046:OXA983076 PGS983046:PGW983076 PQO983046:PQS983076 QAK983046:QAO983076 QKG983046:QKK983076 QUC983046:QUG983076 RDY983046:REC983076 RNU983046:RNY983076 RXQ983046:RXU983076 SHM983046:SHQ983076 SRI983046:SRM983076 TBE983046:TBI983076 TLA983046:TLE983076 TUW983046:TVA983076 UES983046:UEW983076 UOO983046:UOS983076 UYK983046:UYO983076 VIG983046:VIK983076 VSC983046:VSG983076 WBY983046:WCC983076 WLU983046:WLY983076 WVQ983046:WVU983076" xr:uid="{F8685FD1-AE38-468A-8AD5-0AADB0BA57B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補助金交付申請書</vt:lpstr>
      <vt:lpstr>実施計画書</vt:lpstr>
      <vt:lpstr>保育体制充実加算</vt:lpstr>
      <vt:lpstr>所要額明細書</vt:lpstr>
      <vt:lpstr>積算内訳表</vt:lpstr>
      <vt:lpstr>収支予算書</vt:lpstr>
      <vt:lpstr>職員配置表</vt:lpstr>
      <vt:lpstr>実施計画書!Print_Area</vt:lpstr>
      <vt:lpstr>職員配置表!Print_Area</vt:lpstr>
      <vt:lpstr>保育体制充実加算!Print_Area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前村 美結 m.m.</cp:lastModifiedBy>
  <cp:lastPrinted>2022-04-12T11:55:07Z</cp:lastPrinted>
  <dcterms:created xsi:type="dcterms:W3CDTF">2018-01-31T07:00:37Z</dcterms:created>
  <dcterms:modified xsi:type="dcterms:W3CDTF">2023-04-28T02:53:50Z</dcterms:modified>
</cp:coreProperties>
</file>