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takeda\Desktop\H30.11月末人口\"/>
    </mc:Choice>
  </mc:AlternateContent>
  <bookViews>
    <workbookView xWindow="600" yWindow="120" windowWidth="19395" windowHeight="7830" firstSheet="6" activeTab="11"/>
  </bookViews>
  <sheets>
    <sheet name="H30.1月末  " sheetId="1" r:id="rId1"/>
    <sheet name="H30.2月末  " sheetId="2" r:id="rId2"/>
    <sheet name="H30.3月末 " sheetId="3" r:id="rId3"/>
    <sheet name="H30.4月末 " sheetId="6" r:id="rId4"/>
    <sheet name="H30.5月末  " sheetId="5" r:id="rId5"/>
    <sheet name="H30.6月末  " sheetId="8" r:id="rId6"/>
    <sheet name="H30.7月末" sheetId="9" r:id="rId7"/>
    <sheet name="H30.8月末 " sheetId="10" r:id="rId8"/>
    <sheet name="H30.9月末  " sheetId="11" r:id="rId9"/>
    <sheet name="H30.10月末  " sheetId="12" r:id="rId10"/>
    <sheet name="H30.11月末  " sheetId="13" r:id="rId11"/>
    <sheet name="H30.12月末 " sheetId="14" r:id="rId12"/>
  </sheets>
  <definedNames>
    <definedName name="_xlnm.Print_Area" localSheetId="9">'H30.10月末  '!$A$1:$E$46</definedName>
    <definedName name="_xlnm.Print_Area" localSheetId="10">'H30.11月末  '!$A$1:$E$46</definedName>
    <definedName name="_xlnm.Print_Area" localSheetId="11">'H30.12月末 '!$A$1:$E$46</definedName>
    <definedName name="_xlnm.Print_Area" localSheetId="3">'H30.4月末 '!$A$1:$G$46</definedName>
    <definedName name="_xlnm.Print_Area" localSheetId="5">'H30.6月末  '!$A$1:$E$46</definedName>
    <definedName name="_xlnm.Print_Area" localSheetId="6">'H30.7月末'!$A$1:$E$46</definedName>
    <definedName name="_xlnm.Print_Area" localSheetId="7">'H30.8月末 '!$A$1:$E$46</definedName>
    <definedName name="_xlnm.Print_Area" localSheetId="8">'H30.9月末  '!$A$1:$E$46</definedName>
  </definedNames>
  <calcPr calcId="162913"/>
</workbook>
</file>

<file path=xl/calcChain.xml><?xml version="1.0" encoding="utf-8"?>
<calcChain xmlns="http://schemas.openxmlformats.org/spreadsheetml/2006/main">
  <c r="D45" i="14" l="1"/>
  <c r="D35" i="14"/>
  <c r="D32" i="14"/>
  <c r="D26" i="14"/>
  <c r="E26" i="14" s="1"/>
  <c r="D25" i="14"/>
  <c r="E25" i="14" s="1"/>
  <c r="D24" i="14"/>
  <c r="E24" i="14" s="1"/>
  <c r="D23" i="14"/>
  <c r="E17" i="14"/>
  <c r="D17" i="14"/>
  <c r="D16" i="14"/>
  <c r="E16" i="14" s="1"/>
  <c r="D15" i="14"/>
  <c r="E15" i="14" s="1"/>
  <c r="D14" i="14"/>
  <c r="E14" i="14" s="1"/>
  <c r="E8" i="14"/>
  <c r="D8" i="14"/>
  <c r="C8" i="14"/>
  <c r="B8" i="14"/>
  <c r="D27" i="14" l="1"/>
  <c r="E27" i="14" s="1"/>
  <c r="E23" i="14"/>
  <c r="D18" i="14"/>
  <c r="E18" i="14" s="1"/>
  <c r="D44" i="13"/>
  <c r="D45" i="13" s="1"/>
  <c r="D35" i="13"/>
  <c r="D32" i="13"/>
  <c r="D26" i="13"/>
  <c r="E26" i="13" s="1"/>
  <c r="D25" i="13"/>
  <c r="E25" i="13" s="1"/>
  <c r="D24" i="13"/>
  <c r="E24" i="13" s="1"/>
  <c r="D23" i="13"/>
  <c r="D17" i="13"/>
  <c r="E17" i="13" s="1"/>
  <c r="D16" i="13"/>
  <c r="E16" i="13" s="1"/>
  <c r="D15" i="13"/>
  <c r="E15" i="13" s="1"/>
  <c r="D14" i="13"/>
  <c r="E8" i="13"/>
  <c r="D8" i="13"/>
  <c r="C8" i="13"/>
  <c r="B8" i="13"/>
  <c r="D27" i="13" l="1"/>
  <c r="E27" i="13" s="1"/>
  <c r="D18" i="13"/>
  <c r="E18" i="13" s="1"/>
  <c r="E23" i="13"/>
  <c r="E14" i="13"/>
  <c r="D44" i="12"/>
  <c r="D45" i="12" s="1"/>
  <c r="D35" i="12"/>
  <c r="D32" i="12"/>
  <c r="D26" i="12"/>
  <c r="E26" i="12" s="1"/>
  <c r="D25" i="12"/>
  <c r="E25" i="12" s="1"/>
  <c r="D24" i="12"/>
  <c r="E24" i="12" s="1"/>
  <c r="D23" i="12"/>
  <c r="D17" i="12"/>
  <c r="E17" i="12" s="1"/>
  <c r="D16" i="12"/>
  <c r="E16" i="12" s="1"/>
  <c r="D15" i="12"/>
  <c r="E15" i="12" s="1"/>
  <c r="D14" i="12"/>
  <c r="E8" i="12"/>
  <c r="D8" i="12"/>
  <c r="C8" i="12"/>
  <c r="B8" i="12"/>
  <c r="D18" i="12" l="1"/>
  <c r="E18" i="12" s="1"/>
  <c r="E14" i="12"/>
  <c r="D27" i="12"/>
  <c r="E27" i="12" s="1"/>
  <c r="E23" i="12"/>
  <c r="B27" i="12"/>
  <c r="B18" i="12"/>
  <c r="D44" i="11"/>
  <c r="D45" i="11" s="1"/>
  <c r="D35" i="11"/>
  <c r="D32" i="11"/>
  <c r="C27" i="11"/>
  <c r="B26" i="11"/>
  <c r="D26" i="11" s="1"/>
  <c r="E26" i="11" s="1"/>
  <c r="B25" i="11"/>
  <c r="D25" i="11" s="1"/>
  <c r="E25" i="11" s="1"/>
  <c r="B24" i="11"/>
  <c r="D24" i="11" s="1"/>
  <c r="E24" i="11" s="1"/>
  <c r="B23" i="11"/>
  <c r="D23" i="11" s="1"/>
  <c r="B17" i="11"/>
  <c r="D17" i="11" s="1"/>
  <c r="E17" i="11" s="1"/>
  <c r="B16" i="11"/>
  <c r="D16" i="11" s="1"/>
  <c r="E16" i="11" s="1"/>
  <c r="B15" i="11"/>
  <c r="B14" i="11"/>
  <c r="E8" i="11"/>
  <c r="D8" i="11"/>
  <c r="C8" i="11"/>
  <c r="B8" i="11"/>
  <c r="D14" i="11" l="1"/>
  <c r="E14" i="11" s="1"/>
  <c r="D15" i="11"/>
  <c r="E15" i="11" s="1"/>
  <c r="D27" i="11"/>
  <c r="E27" i="11" s="1"/>
  <c r="E23" i="11"/>
  <c r="B18" i="11"/>
  <c r="B27" i="11"/>
  <c r="D44" i="10"/>
  <c r="D18" i="11" l="1"/>
  <c r="E18" i="11" s="1"/>
  <c r="D27" i="6"/>
  <c r="D36" i="10"/>
  <c r="C18" i="10" l="1"/>
  <c r="B23" i="10"/>
  <c r="D23" i="10" s="1"/>
  <c r="D45" i="10"/>
  <c r="D35" i="10"/>
  <c r="D32" i="10"/>
  <c r="C27" i="10"/>
  <c r="B26" i="10"/>
  <c r="D26" i="10" s="1"/>
  <c r="E26" i="10" s="1"/>
  <c r="B25" i="10"/>
  <c r="D25" i="10" s="1"/>
  <c r="E25" i="10" s="1"/>
  <c r="B24" i="10"/>
  <c r="D24" i="10" s="1"/>
  <c r="E24" i="10" s="1"/>
  <c r="B17" i="10"/>
  <c r="D17" i="10" s="1"/>
  <c r="E17" i="10" s="1"/>
  <c r="B16" i="10"/>
  <c r="D16" i="10" s="1"/>
  <c r="E16" i="10" s="1"/>
  <c r="B15" i="10"/>
  <c r="D15" i="10" s="1"/>
  <c r="E15" i="10" s="1"/>
  <c r="B14" i="10"/>
  <c r="D14" i="10" s="1"/>
  <c r="E8" i="10"/>
  <c r="D8" i="10"/>
  <c r="C8" i="10"/>
  <c r="B8" i="10"/>
  <c r="D27" i="10" l="1"/>
  <c r="E27" i="10" s="1"/>
  <c r="E23" i="10"/>
  <c r="D18" i="10"/>
  <c r="E18" i="10" s="1"/>
  <c r="E14" i="10"/>
  <c r="B18" i="10"/>
  <c r="B27" i="10"/>
  <c r="C27" i="9"/>
  <c r="B27" i="9"/>
  <c r="D44" i="9"/>
  <c r="D45" i="9" s="1"/>
  <c r="D35" i="9"/>
  <c r="D36" i="9" s="1"/>
  <c r="D32" i="9"/>
  <c r="B26" i="9"/>
  <c r="D26" i="9" s="1"/>
  <c r="E26" i="9" s="1"/>
  <c r="B25" i="9"/>
  <c r="D25" i="9" s="1"/>
  <c r="E25" i="9" s="1"/>
  <c r="B23" i="9"/>
  <c r="D23" i="9" s="1"/>
  <c r="C18" i="9"/>
  <c r="D17" i="9"/>
  <c r="E17" i="9" s="1"/>
  <c r="B17" i="9"/>
  <c r="B16" i="9"/>
  <c r="D16" i="9" s="1"/>
  <c r="E16" i="9" s="1"/>
  <c r="B15" i="9"/>
  <c r="D15" i="9" s="1"/>
  <c r="E15" i="9" s="1"/>
  <c r="B14" i="9"/>
  <c r="D14" i="9" s="1"/>
  <c r="E8" i="9"/>
  <c r="D8" i="9"/>
  <c r="B8" i="9"/>
  <c r="C8" i="9"/>
  <c r="D18" i="9" l="1"/>
  <c r="E18" i="9" s="1"/>
  <c r="E14" i="9"/>
  <c r="E23" i="9"/>
  <c r="B24" i="9"/>
  <c r="D24" i="9" s="1"/>
  <c r="E24" i="9" s="1"/>
  <c r="B18" i="9"/>
  <c r="B26" i="8"/>
  <c r="B25" i="8"/>
  <c r="D25" i="8" s="1"/>
  <c r="E25" i="8" s="1"/>
  <c r="B24" i="8"/>
  <c r="B23" i="8"/>
  <c r="D23" i="8" s="1"/>
  <c r="B15" i="8"/>
  <c r="B16" i="8"/>
  <c r="B17" i="8"/>
  <c r="D17" i="8" s="1"/>
  <c r="E17" i="8" s="1"/>
  <c r="B14" i="8"/>
  <c r="B18" i="8" s="1"/>
  <c r="D16" i="8"/>
  <c r="E16" i="8" s="1"/>
  <c r="D26" i="8"/>
  <c r="E26" i="8" s="1"/>
  <c r="C18" i="8"/>
  <c r="D35" i="8"/>
  <c r="D32" i="8"/>
  <c r="D15" i="8"/>
  <c r="E15" i="8" s="1"/>
  <c r="E8" i="8"/>
  <c r="D8" i="8"/>
  <c r="B8" i="8"/>
  <c r="C5" i="8"/>
  <c r="D27" i="9" l="1"/>
  <c r="E27" i="9" s="1"/>
  <c r="D14" i="8"/>
  <c r="E14" i="8" s="1"/>
  <c r="D24" i="8"/>
  <c r="D36" i="8"/>
  <c r="B27" i="8"/>
  <c r="D45" i="8" s="1"/>
  <c r="C8" i="8"/>
  <c r="E23" i="8"/>
  <c r="D32" i="5"/>
  <c r="D35" i="5"/>
  <c r="D36" i="5" s="1"/>
  <c r="B23" i="5"/>
  <c r="D23" i="5"/>
  <c r="E23" i="5" s="1"/>
  <c r="C27" i="5"/>
  <c r="D18" i="8" l="1"/>
  <c r="E18" i="8" s="1"/>
  <c r="E24" i="8"/>
  <c r="D27" i="8"/>
  <c r="C18" i="5"/>
  <c r="D35" i="6"/>
  <c r="D32" i="6"/>
  <c r="D26" i="6"/>
  <c r="E26" i="6" s="1"/>
  <c r="D25" i="6"/>
  <c r="E25" i="6" s="1"/>
  <c r="D24" i="6"/>
  <c r="E24" i="6" s="1"/>
  <c r="B23" i="6"/>
  <c r="B27" i="6" s="1"/>
  <c r="D44" i="6" s="1"/>
  <c r="D45" i="6" s="1"/>
  <c r="B18" i="6"/>
  <c r="D17" i="6"/>
  <c r="E17" i="6" s="1"/>
  <c r="D16" i="6"/>
  <c r="E16" i="6" s="1"/>
  <c r="E15" i="6"/>
  <c r="D15" i="6"/>
  <c r="D14" i="6"/>
  <c r="E8" i="6"/>
  <c r="D8" i="6"/>
  <c r="B8" i="6"/>
  <c r="C7" i="6"/>
  <c r="C6" i="6"/>
  <c r="C5" i="6"/>
  <c r="E27" i="8" l="1"/>
  <c r="D18" i="6"/>
  <c r="E18" i="6" s="1"/>
  <c r="D36" i="6"/>
  <c r="C8" i="6"/>
  <c r="D23" i="6"/>
  <c r="E14" i="6"/>
  <c r="E27" i="6" l="1"/>
  <c r="E23" i="6"/>
  <c r="B18" i="5" l="1"/>
  <c r="D17" i="5"/>
  <c r="E17" i="5" s="1"/>
  <c r="D16" i="5"/>
  <c r="E16" i="5" s="1"/>
  <c r="D15" i="5"/>
  <c r="E15" i="5" s="1"/>
  <c r="D14" i="5"/>
  <c r="E8" i="5"/>
  <c r="D8" i="5"/>
  <c r="B8" i="5"/>
  <c r="C7" i="5"/>
  <c r="B26" i="5" s="1"/>
  <c r="D26" i="5" s="1"/>
  <c r="E26" i="5" s="1"/>
  <c r="C6" i="5"/>
  <c r="B25" i="5" s="1"/>
  <c r="D25" i="5" s="1"/>
  <c r="E25" i="5" s="1"/>
  <c r="C5" i="5"/>
  <c r="B24" i="5" s="1"/>
  <c r="D24" i="5" l="1"/>
  <c r="B27" i="5"/>
  <c r="D18" i="5"/>
  <c r="E18" i="5" s="1"/>
  <c r="D44" i="5"/>
  <c r="D45" i="5" s="1"/>
  <c r="C8" i="5"/>
  <c r="E14" i="5"/>
  <c r="D27" i="5" l="1"/>
  <c r="E27" i="5" s="1"/>
  <c r="E24" i="5"/>
  <c r="C4" i="3"/>
  <c r="B23" i="3" s="1"/>
  <c r="C5" i="3"/>
  <c r="B24" i="3" s="1"/>
  <c r="D24" i="3" s="1"/>
  <c r="E24" i="3" s="1"/>
  <c r="C6" i="3"/>
  <c r="B25" i="3" s="1"/>
  <c r="D25" i="3" s="1"/>
  <c r="E25" i="3" s="1"/>
  <c r="C7" i="3"/>
  <c r="B26" i="3" s="1"/>
  <c r="D26" i="3" s="1"/>
  <c r="E26" i="3" s="1"/>
  <c r="D35" i="3"/>
  <c r="D32" i="3"/>
  <c r="D17" i="3"/>
  <c r="E17" i="3" s="1"/>
  <c r="D16" i="3"/>
  <c r="E16" i="3" s="1"/>
  <c r="D15" i="3"/>
  <c r="E15" i="3" s="1"/>
  <c r="D14" i="3"/>
  <c r="E8" i="3"/>
  <c r="D8" i="3"/>
  <c r="B8" i="3"/>
  <c r="D36" i="3" l="1"/>
  <c r="B27" i="3"/>
  <c r="D44" i="3" s="1"/>
  <c r="D45" i="3" s="1"/>
  <c r="D23" i="3"/>
  <c r="E14" i="3"/>
  <c r="D18" i="3"/>
  <c r="E18" i="3" s="1"/>
  <c r="B18" i="3"/>
  <c r="C8" i="3"/>
  <c r="D35" i="2"/>
  <c r="D32" i="2"/>
  <c r="B17" i="2"/>
  <c r="D17" i="2" s="1"/>
  <c r="E17" i="2" s="1"/>
  <c r="B16" i="2"/>
  <c r="D16" i="2" s="1"/>
  <c r="E16" i="2" s="1"/>
  <c r="B15" i="2"/>
  <c r="D15" i="2" s="1"/>
  <c r="E15" i="2" s="1"/>
  <c r="B14" i="2"/>
  <c r="E8" i="2"/>
  <c r="D8" i="2"/>
  <c r="B8" i="2"/>
  <c r="C7" i="2"/>
  <c r="B26" i="2" s="1"/>
  <c r="D26" i="2" s="1"/>
  <c r="E26" i="2" s="1"/>
  <c r="C6" i="2"/>
  <c r="B25" i="2" s="1"/>
  <c r="D25" i="2" s="1"/>
  <c r="E25" i="2" s="1"/>
  <c r="C5" i="2"/>
  <c r="B24" i="2" s="1"/>
  <c r="D24" i="2" s="1"/>
  <c r="E24" i="2" s="1"/>
  <c r="C4" i="2"/>
  <c r="E23" i="3" l="1"/>
  <c r="D27" i="3"/>
  <c r="E27" i="3" s="1"/>
  <c r="D36" i="2"/>
  <c r="B18" i="2"/>
  <c r="C8" i="2"/>
  <c r="B23" i="2"/>
  <c r="D23" i="2" s="1"/>
  <c r="E23" i="2" s="1"/>
  <c r="D27" i="2"/>
  <c r="E27" i="2" s="1"/>
  <c r="D14" i="2"/>
  <c r="D35" i="1"/>
  <c r="D32" i="1"/>
  <c r="B17" i="1"/>
  <c r="D17" i="1" s="1"/>
  <c r="E17" i="1" s="1"/>
  <c r="B16" i="1"/>
  <c r="D16" i="1" s="1"/>
  <c r="E16" i="1" s="1"/>
  <c r="B15" i="1"/>
  <c r="D15" i="1" s="1"/>
  <c r="E15" i="1" s="1"/>
  <c r="B14" i="1"/>
  <c r="D14" i="1" s="1"/>
  <c r="E14" i="1" s="1"/>
  <c r="E8" i="1"/>
  <c r="D8" i="1"/>
  <c r="B8" i="1"/>
  <c r="C7" i="1"/>
  <c r="B26" i="1" s="1"/>
  <c r="D26" i="1" s="1"/>
  <c r="E26" i="1" s="1"/>
  <c r="C6" i="1"/>
  <c r="B25" i="1" s="1"/>
  <c r="D25" i="1" s="1"/>
  <c r="E25" i="1" s="1"/>
  <c r="C5" i="1"/>
  <c r="B24" i="1" s="1"/>
  <c r="D24" i="1" s="1"/>
  <c r="E24" i="1" s="1"/>
  <c r="C4" i="1"/>
  <c r="B23" i="1" s="1"/>
  <c r="D36" i="1" l="1"/>
  <c r="B18" i="1"/>
  <c r="B27" i="2"/>
  <c r="E14" i="2"/>
  <c r="D18" i="2"/>
  <c r="E18" i="2" s="1"/>
  <c r="D23" i="1"/>
  <c r="B27" i="1"/>
  <c r="C8" i="1"/>
  <c r="D18" i="1"/>
  <c r="E18" i="1" s="1"/>
  <c r="D27" i="1" l="1"/>
  <c r="E27" i="1" s="1"/>
  <c r="E23" i="1"/>
</calcChain>
</file>

<file path=xl/sharedStrings.xml><?xml version="1.0" encoding="utf-8"?>
<sst xmlns="http://schemas.openxmlformats.org/spreadsheetml/2006/main" count="662" uniqueCount="51">
  <si>
    <t>住民基本台帳人口(地区別）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チク</t>
    </rPh>
    <rPh sb="11" eb="12">
      <t>ベツ</t>
    </rPh>
    <phoneticPr fontId="4"/>
  </si>
  <si>
    <t>平成30年1月31日現在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</si>
  <si>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地　　区</t>
    <rPh sb="0" eb="1">
      <t>チ</t>
    </rPh>
    <rPh sb="3" eb="4">
      <t>ク</t>
    </rPh>
    <phoneticPr fontId="4"/>
  </si>
  <si>
    <t>世　帯　数</t>
    <rPh sb="0" eb="5">
      <t>セタイスウ</t>
    </rPh>
    <phoneticPr fontId="4"/>
  </si>
  <si>
    <t>人口（人）</t>
    <rPh sb="0" eb="2">
      <t>ジンコウ</t>
    </rPh>
    <rPh sb="3" eb="4">
      <t>ニン</t>
    </rPh>
    <phoneticPr fontId="4"/>
  </si>
  <si>
    <t>男（人）</t>
    <rPh sb="0" eb="1">
      <t>オトコ</t>
    </rPh>
    <rPh sb="2" eb="3">
      <t>ニン</t>
    </rPh>
    <phoneticPr fontId="4"/>
  </si>
  <si>
    <t>女（人）</t>
    <rPh sb="0" eb="1">
      <t>オンナ</t>
    </rPh>
    <rPh sb="2" eb="3">
      <t>ニン</t>
    </rPh>
    <phoneticPr fontId="4"/>
  </si>
  <si>
    <t>鹿屋</t>
    <rPh sb="0" eb="2">
      <t>カノヤ</t>
    </rPh>
    <phoneticPr fontId="4"/>
  </si>
  <si>
    <t>輝北</t>
    <rPh sb="0" eb="2">
      <t>キホク</t>
    </rPh>
    <phoneticPr fontId="4"/>
  </si>
  <si>
    <t>串良</t>
    <rPh sb="0" eb="2">
      <t>クシラ</t>
    </rPh>
    <phoneticPr fontId="4"/>
  </si>
  <si>
    <t>吾平</t>
    <rPh sb="0" eb="2">
      <t>アイラ</t>
    </rPh>
    <phoneticPr fontId="4"/>
  </si>
  <si>
    <t>合　　計</t>
    <rPh sb="0" eb="1">
      <t>ゴウ</t>
    </rPh>
    <rPh sb="3" eb="4">
      <t>ケイ</t>
    </rPh>
    <phoneticPr fontId="4"/>
  </si>
  <si>
    <t>＜前月との比較（末日現在）＞</t>
    <rPh sb="1" eb="2">
      <t>マエ</t>
    </rPh>
    <rPh sb="2" eb="3">
      <t>ツキ</t>
    </rPh>
    <rPh sb="5" eb="7">
      <t>ヒカク</t>
    </rPh>
    <rPh sb="8" eb="9">
      <t>マツ</t>
    </rPh>
    <rPh sb="9" eb="10">
      <t>ヒ</t>
    </rPh>
    <rPh sb="10" eb="12">
      <t>ゲンザイ</t>
    </rPh>
    <phoneticPr fontId="4"/>
  </si>
  <si>
    <t>世　　　帯　　　数</t>
    <rPh sb="0" eb="1">
      <t>ヨ</t>
    </rPh>
    <rPh sb="4" eb="5">
      <t>オビ</t>
    </rPh>
    <rPh sb="8" eb="9">
      <t>スウ</t>
    </rPh>
    <phoneticPr fontId="4"/>
  </si>
  <si>
    <t>今　　月</t>
    <rPh sb="0" eb="1">
      <t>イマ</t>
    </rPh>
    <rPh sb="3" eb="4">
      <t>ツキ</t>
    </rPh>
    <phoneticPr fontId="4"/>
  </si>
  <si>
    <t>先　　月</t>
    <rPh sb="0" eb="1">
      <t>サキ</t>
    </rPh>
    <rPh sb="3" eb="4">
      <t>ツキ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</si>
  <si>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</si>
  <si>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2">
      <t>ゾウゲン</t>
    </rPh>
    <rPh sb="2" eb="3">
      <t>リツ</t>
    </rPh>
    <phoneticPr fontId="4"/>
  </si>
  <si>
    <t>※H24年７月９日から外国人世帯のみの世帯数を含む。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セタイ</t>
    </rPh>
    <rPh sb="19" eb="22">
      <t>セタイスウ</t>
    </rPh>
    <rPh sb="23" eb="24">
      <t>フク</t>
    </rPh>
    <phoneticPr fontId="4"/>
  </si>
  <si>
    <t>人　　　　口（人）</t>
    <rPh sb="0" eb="1">
      <t>ヒト</t>
    </rPh>
    <rPh sb="5" eb="6">
      <t>クチ</t>
    </rPh>
    <rPh sb="7" eb="8">
      <t>ヒト</t>
    </rPh>
    <phoneticPr fontId="4"/>
  </si>
  <si>
    <t>※H24年７月９日から外国人人口を含む。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ジンコウ</t>
    </rPh>
    <rPh sb="17" eb="18">
      <t>フク</t>
    </rPh>
    <phoneticPr fontId="4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</si>
  <si>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</si>
  <si>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</si>
  <si>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</si>
  <si>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増減</t>
    <rPh sb="0" eb="2">
      <t>ゾウゲン</t>
    </rPh>
    <phoneticPr fontId="4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</si>
  <si>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</si>
  <si>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</si>
  <si>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</si>
  <si>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4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</si>
  <si>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4"/>
  </si>
  <si>
    <t>区分</t>
    <rPh sb="0" eb="2">
      <t>クブン</t>
    </rPh>
    <phoneticPr fontId="4"/>
  </si>
  <si>
    <t>人口、率、年齢</t>
    <rPh sb="0" eb="2">
      <t>ジンコウ</t>
    </rPh>
    <rPh sb="3" eb="4">
      <t>リツ</t>
    </rPh>
    <rPh sb="5" eb="7">
      <t>ネンレイ</t>
    </rPh>
    <phoneticPr fontId="4"/>
  </si>
  <si>
    <t>０歳～１４歳</t>
  </si>
  <si>
    <t>１５歳～６４歳</t>
  </si>
  <si>
    <t>６５歳以上</t>
  </si>
  <si>
    <t>全体人口</t>
  </si>
  <si>
    <t>高齢化率</t>
  </si>
  <si>
    <t>平均年齢</t>
    <rPh sb="0" eb="2">
      <t>ヘイキン</t>
    </rPh>
    <rPh sb="2" eb="4">
      <t>ネンレイ</t>
    </rPh>
    <phoneticPr fontId="4"/>
  </si>
  <si>
    <t>平成30年2月28日現在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</si>
  <si>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</si>
  <si>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</si>
  <si>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平成30年5月31日現在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</si>
  <si>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</si>
  <si>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平成30年7月31日現在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</si>
  <si>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平成30年8月31日現在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</si>
  <si>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zas</t>
    <phoneticPr fontId="9"/>
  </si>
  <si>
    <t xml:space="preserve">   </t>
    <phoneticPr fontId="9"/>
  </si>
  <si>
    <t>平成30年9月30日現在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</si>
  <si>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平成30年10月31日現在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</si>
  <si>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平成30年11月30日現在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</si>
  <si>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平成30年12月31日現在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</si>
</sst>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</cellStyleXfs>
  <cellXfs count="76">
    <xf numFmtId="0" fontId="0" fillId="0" borderId="0" xfId="0">
      <alignment vertical="center"/>
    </xf>
    <xf numFmtId="38" fontId="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0" borderId="28" xfId="1" applyFont="1" applyBorder="1">
      <alignment vertical="center"/>
    </xf>
    <xf numFmtId="10" fontId="5" fillId="0" borderId="9" xfId="1" applyNumberFormat="1" applyFont="1" applyBorder="1">
      <alignment vertical="center"/>
    </xf>
    <xf numFmtId="38" fontId="5" fillId="0" borderId="29" xfId="1" applyFont="1" applyBorder="1">
      <alignment vertical="center"/>
    </xf>
    <xf numFmtId="10" fontId="5" fillId="0" borderId="13" xfId="1" applyNumberFormat="1" applyFont="1" applyBorder="1">
      <alignment vertical="center"/>
    </xf>
    <xf numFmtId="38" fontId="5" fillId="0" borderId="30" xfId="1" applyFont="1" applyBorder="1">
      <alignment vertical="center"/>
    </xf>
    <xf numFmtId="177" fontId="5" fillId="0" borderId="17" xfId="1" applyNumberFormat="1" applyFont="1" applyBorder="1">
      <alignment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35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24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178" fontId="5" fillId="0" borderId="42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/>
    <xf numFmtId="179" fontId="5" fillId="0" borderId="42" xfId="0" applyNumberFormat="1" applyFont="1" applyBorder="1" applyAlignment="1">
      <alignment horizontal="right"/>
    </xf>
    <xf numFmtId="178" fontId="5" fillId="0" borderId="42" xfId="1" applyNumberFormat="1" applyFont="1" applyBorder="1" applyAlignment="1"/>
    <xf numFmtId="179" fontId="5" fillId="0" borderId="41" xfId="0" applyNumberFormat="1" applyFont="1" applyBorder="1" applyAlignment="1"/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/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/>
    </xf>
    <xf numFmtId="180" fontId="7" fillId="0" borderId="46" xfId="0" applyNumberFormat="1" applyFont="1" applyBorder="1" applyAlignment="1"/>
    <xf numFmtId="38" fontId="5" fillId="0" borderId="0" xfId="1" applyFont="1" applyFill="1">
      <alignment vertical="center"/>
    </xf>
    <xf numFmtId="180" fontId="7" fillId="0" borderId="47" xfId="0" applyNumberFormat="1" applyFont="1" applyBorder="1" applyAlignment="1">
      <alignment horizontal="center"/>
    </xf>
    <xf numFmtId="180" fontId="7" fillId="0" borderId="48" xfId="0" applyNumberFormat="1" applyFont="1" applyBorder="1" applyAlignment="1"/>
    <xf numFmtId="180" fontId="7" fillId="0" borderId="47" xfId="0" applyNumberFormat="1" applyFont="1" applyFill="1" applyBorder="1" applyAlignment="1">
      <alignment horizontal="center"/>
    </xf>
    <xf numFmtId="10" fontId="7" fillId="0" borderId="48" xfId="0" applyNumberFormat="1" applyFont="1" applyFill="1" applyBorder="1" applyAlignment="1"/>
    <xf numFmtId="38" fontId="5" fillId="0" borderId="49" xfId="1" applyFont="1" applyBorder="1" applyAlignment="1">
      <alignment horizontal="center" vertical="center"/>
    </xf>
    <xf numFmtId="40" fontId="5" fillId="0" borderId="50" xfId="1" applyNumberFormat="1" applyFont="1" applyBorder="1">
      <alignment vertical="center"/>
    </xf>
    <xf numFmtId="38" fontId="5" fillId="0" borderId="51" xfId="1" applyFont="1" applyBorder="1">
      <alignment vertical="center"/>
    </xf>
    <xf numFmtId="38" fontId="5" fillId="0" borderId="10" xfId="1" applyFont="1" applyBorder="1">
      <alignment vertical="center"/>
    </xf>
    <xf numFmtId="179" fontId="5" fillId="0" borderId="41" xfId="0" applyNumberFormat="1" applyFont="1" applyFill="1" applyBorder="1" applyAlignment="1"/>
    <xf numFmtId="38" fontId="5" fillId="0" borderId="52" xfId="1" applyFont="1" applyBorder="1">
      <alignment vertical="center"/>
    </xf>
    <xf numFmtId="180" fontId="10" fillId="2" borderId="0" xfId="6" applyNumberFormat="1" applyFont="1" applyFill="1" applyBorder="1" applyAlignment="1"/>
    <xf numFmtId="0" fontId="0" fillId="0" borderId="0" xfId="0" applyBorder="1">
      <alignment vertical="center"/>
    </xf>
    <xf numFmtId="38" fontId="5" fillId="0" borderId="53" xfId="1" applyFont="1" applyBorder="1">
      <alignment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left"/>
    </xf>
    <xf numFmtId="178" fontId="5" fillId="0" borderId="40" xfId="0" applyNumberFormat="1" applyFont="1" applyBorder="1" applyAlignment="1">
      <alignment horizontal="left"/>
    </xf>
    <xf numFmtId="38" fontId="2" fillId="0" borderId="0" xfId="1" applyFont="1" applyAlignment="1">
      <alignment horizontal="center" vertical="center"/>
    </xf>
    <xf numFmtId="176" fontId="5" fillId="0" borderId="1" xfId="1" applyNumberFormat="1" applyFont="1" applyBorder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_平成24年4月（平成24年3月31日現在) 2" xfId="6"/>
    <cellStyle name="標準 3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19" zoomScale="115" zoomScaleNormal="100" zoomScaleSheetLayoutView="115" workbookViewId="0">
      <selection activeCell="C4" sqref="C4:C8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1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40193</v>
      </c>
      <c r="C4" s="8">
        <f>SUM(D4:E4)</f>
        <v>82169</v>
      </c>
      <c r="D4" s="8">
        <v>39212</v>
      </c>
      <c r="E4" s="9">
        <v>42957</v>
      </c>
    </row>
    <row r="5" spans="1:5" x14ac:dyDescent="0.15">
      <c r="A5" s="10" t="s">
        <v>8</v>
      </c>
      <c r="B5" s="11">
        <v>1634</v>
      </c>
      <c r="C5" s="8">
        <f>SUM(D5:E5)</f>
        <v>3137</v>
      </c>
      <c r="D5" s="12">
        <v>1493</v>
      </c>
      <c r="E5" s="13">
        <v>1644</v>
      </c>
    </row>
    <row r="6" spans="1:5" x14ac:dyDescent="0.15">
      <c r="A6" s="10" t="s">
        <v>9</v>
      </c>
      <c r="B6" s="11">
        <v>5861</v>
      </c>
      <c r="C6" s="8">
        <f>SUM(D6:E6)</f>
        <v>12358</v>
      </c>
      <c r="D6" s="12">
        <v>5886</v>
      </c>
      <c r="E6" s="13">
        <v>6472</v>
      </c>
    </row>
    <row r="7" spans="1:5" ht="14.25" thickBot="1" x14ac:dyDescent="0.2">
      <c r="A7" s="10" t="s">
        <v>10</v>
      </c>
      <c r="B7" s="11">
        <v>3069</v>
      </c>
      <c r="C7" s="8">
        <f>SUM(D7:E7)</f>
        <v>6652</v>
      </c>
      <c r="D7" s="12">
        <v>3122</v>
      </c>
      <c r="E7" s="13">
        <v>3530</v>
      </c>
    </row>
    <row r="8" spans="1:5" ht="14.25" thickTop="1" x14ac:dyDescent="0.15">
      <c r="A8" s="14" t="s">
        <v>11</v>
      </c>
      <c r="B8" s="15">
        <f>SUM(B4:B7)</f>
        <v>50757</v>
      </c>
      <c r="C8" s="16">
        <f>SUM(C4:C7)</f>
        <v>104316</v>
      </c>
      <c r="D8" s="16">
        <f>SUM(D4:D7)</f>
        <v>49713</v>
      </c>
      <c r="E8" s="17">
        <f>SUM(E4:E7)</f>
        <v>54603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22">
        <f>B4</f>
        <v>40193</v>
      </c>
      <c r="C14" s="23">
        <v>40216</v>
      </c>
      <c r="D14" s="23">
        <f>+B14-C14</f>
        <v>-23</v>
      </c>
      <c r="E14" s="24">
        <f>+D14/C14</f>
        <v>-5.7191167694449973E-4</v>
      </c>
    </row>
    <row r="15" spans="1:5" x14ac:dyDescent="0.15">
      <c r="A15" s="10" t="s">
        <v>8</v>
      </c>
      <c r="B15" s="25">
        <f>B5</f>
        <v>1634</v>
      </c>
      <c r="C15" s="12">
        <v>1646</v>
      </c>
      <c r="D15" s="12">
        <f>+B15-C15</f>
        <v>-12</v>
      </c>
      <c r="E15" s="26">
        <f>+D15/C15</f>
        <v>-7.2904009720534627E-3</v>
      </c>
    </row>
    <row r="16" spans="1:5" x14ac:dyDescent="0.15">
      <c r="A16" s="10" t="s">
        <v>9</v>
      </c>
      <c r="B16" s="25">
        <f>B6</f>
        <v>5861</v>
      </c>
      <c r="C16" s="12">
        <v>5868</v>
      </c>
      <c r="D16" s="12">
        <f>+B16-C16</f>
        <v>-7</v>
      </c>
      <c r="E16" s="26">
        <f>+D16/C16</f>
        <v>-1.1929107021131562E-3</v>
      </c>
    </row>
    <row r="17" spans="1:5" ht="14.25" thickBot="1" x14ac:dyDescent="0.2">
      <c r="A17" s="10" t="s">
        <v>10</v>
      </c>
      <c r="B17" s="25">
        <f>B7</f>
        <v>3069</v>
      </c>
      <c r="C17" s="12">
        <v>3074</v>
      </c>
      <c r="D17" s="12">
        <f>+B17-C17</f>
        <v>-5</v>
      </c>
      <c r="E17" s="26">
        <f>+D17/C17</f>
        <v>-1.6265452179570592E-3</v>
      </c>
    </row>
    <row r="18" spans="1:5" ht="14.25" thickTop="1" x14ac:dyDescent="0.15">
      <c r="A18" s="14" t="s">
        <v>11</v>
      </c>
      <c r="B18" s="15">
        <f>SUM(B14:B17)</f>
        <v>50757</v>
      </c>
      <c r="C18" s="27">
        <v>50804</v>
      </c>
      <c r="D18" s="27">
        <f>SUM(D14:D17)</f>
        <v>-47</v>
      </c>
      <c r="E18" s="28">
        <f>+D18/C18</f>
        <v>-9.2512400598378079E-4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82169</v>
      </c>
      <c r="C23" s="31">
        <v>82197</v>
      </c>
      <c r="D23" s="23">
        <f>+B23-C23</f>
        <v>-28</v>
      </c>
      <c r="E23" s="24">
        <f>+D23/C23</f>
        <v>-3.4064503570689929E-4</v>
      </c>
    </row>
    <row r="24" spans="1:5" x14ac:dyDescent="0.15">
      <c r="A24" s="10" t="s">
        <v>8</v>
      </c>
      <c r="B24" s="32">
        <f>C5</f>
        <v>3137</v>
      </c>
      <c r="C24" s="33">
        <v>3153</v>
      </c>
      <c r="D24" s="12">
        <f>+B24-C24</f>
        <v>-16</v>
      </c>
      <c r="E24" s="26">
        <f>+D24/C24</f>
        <v>-5.0745321915635902E-3</v>
      </c>
    </row>
    <row r="25" spans="1:5" x14ac:dyDescent="0.15">
      <c r="A25" s="10" t="s">
        <v>9</v>
      </c>
      <c r="B25" s="32">
        <f>C6</f>
        <v>12358</v>
      </c>
      <c r="C25" s="33">
        <v>12371</v>
      </c>
      <c r="D25" s="12">
        <f>+B25-C25</f>
        <v>-13</v>
      </c>
      <c r="E25" s="26">
        <f>+D25/C25</f>
        <v>-1.0508447174844395E-3</v>
      </c>
    </row>
    <row r="26" spans="1:5" ht="14.25" thickBot="1" x14ac:dyDescent="0.2">
      <c r="A26" s="10" t="s">
        <v>10</v>
      </c>
      <c r="B26" s="34">
        <f>C7</f>
        <v>6652</v>
      </c>
      <c r="C26" s="35">
        <v>6660</v>
      </c>
      <c r="D26" s="12">
        <f>+B26-C26</f>
        <v>-8</v>
      </c>
      <c r="E26" s="26">
        <f>+D26/C26</f>
        <v>-1.2012012012012011E-3</v>
      </c>
    </row>
    <row r="27" spans="1:5" ht="14.25" thickTop="1" x14ac:dyDescent="0.15">
      <c r="A27" s="14" t="s">
        <v>11</v>
      </c>
      <c r="B27" s="36">
        <f>SUM(B23:B26)</f>
        <v>104316</v>
      </c>
      <c r="C27" s="37">
        <v>104381</v>
      </c>
      <c r="D27" s="27">
        <f>SUM(D23:D26)</f>
        <v>-65</v>
      </c>
      <c r="E27" s="28">
        <f>+D27/C27</f>
        <v>-6.2271869401519435E-4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74</v>
      </c>
      <c r="C32" s="39">
        <v>145</v>
      </c>
      <c r="D32" s="40">
        <f>B32-C32</f>
        <v>-71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249</v>
      </c>
      <c r="C35" s="41">
        <v>243</v>
      </c>
      <c r="D35" s="40">
        <f>B35-C35</f>
        <v>6</v>
      </c>
    </row>
    <row r="36" spans="1:4" ht="14.25" thickBot="1" x14ac:dyDescent="0.2">
      <c r="B36" s="66" t="s">
        <v>28</v>
      </c>
      <c r="C36" s="67"/>
      <c r="D36" s="42">
        <f>D32+D35</f>
        <v>-65</v>
      </c>
    </row>
    <row r="37" spans="1:4" ht="14.25" thickBot="1" x14ac:dyDescent="0.2">
      <c r="B37" s="66" t="s">
        <v>29</v>
      </c>
      <c r="C37" s="67"/>
      <c r="D37" s="42">
        <v>-307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16159</v>
      </c>
    </row>
    <row r="42" spans="1:4" x14ac:dyDescent="0.15">
      <c r="A42" s="49"/>
      <c r="C42" s="50" t="s">
        <v>33</v>
      </c>
      <c r="D42" s="51">
        <v>58906</v>
      </c>
    </row>
    <row r="43" spans="1:4" x14ac:dyDescent="0.15">
      <c r="C43" s="50" t="s">
        <v>34</v>
      </c>
      <c r="D43" s="51">
        <v>29251</v>
      </c>
    </row>
    <row r="44" spans="1:4" x14ac:dyDescent="0.15">
      <c r="C44" s="52" t="s">
        <v>35</v>
      </c>
      <c r="D44" s="51">
        <v>104316</v>
      </c>
    </row>
    <row r="45" spans="1:4" x14ac:dyDescent="0.15">
      <c r="C45" s="52" t="s">
        <v>36</v>
      </c>
      <c r="D45" s="53">
        <v>0.28039999999999998</v>
      </c>
    </row>
    <row r="46" spans="1:4" ht="14.25" thickBot="1" x14ac:dyDescent="0.2">
      <c r="C46" s="54" t="s">
        <v>37</v>
      </c>
      <c r="D46" s="55">
        <v>46.51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34" zoomScale="115" zoomScaleNormal="100" zoomScaleSheetLayoutView="115" workbookViewId="0">
      <selection activeCell="G34" sqref="G34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48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40372</v>
      </c>
      <c r="C4" s="8">
        <v>81782</v>
      </c>
      <c r="D4" s="8">
        <v>39113</v>
      </c>
      <c r="E4" s="9">
        <v>42669</v>
      </c>
    </row>
    <row r="5" spans="1:5" x14ac:dyDescent="0.15">
      <c r="A5" s="10" t="s">
        <v>8</v>
      </c>
      <c r="B5" s="11">
        <v>1630</v>
      </c>
      <c r="C5" s="8">
        <v>3108</v>
      </c>
      <c r="D5" s="12">
        <v>1494</v>
      </c>
      <c r="E5" s="13">
        <v>1614</v>
      </c>
    </row>
    <row r="6" spans="1:5" x14ac:dyDescent="0.15">
      <c r="A6" s="10" t="s">
        <v>9</v>
      </c>
      <c r="B6" s="11">
        <v>5865</v>
      </c>
      <c r="C6" s="8">
        <v>12274</v>
      </c>
      <c r="D6" s="12">
        <v>5840</v>
      </c>
      <c r="E6" s="13">
        <v>6434</v>
      </c>
    </row>
    <row r="7" spans="1:5" ht="14.25" thickBot="1" x14ac:dyDescent="0.2">
      <c r="A7" s="10" t="s">
        <v>10</v>
      </c>
      <c r="B7" s="11">
        <v>3057</v>
      </c>
      <c r="C7" s="8">
        <v>6556</v>
      </c>
      <c r="D7" s="12">
        <v>3088</v>
      </c>
      <c r="E7" s="13">
        <v>3468</v>
      </c>
    </row>
    <row r="8" spans="1:5" ht="14.25" thickTop="1" x14ac:dyDescent="0.15">
      <c r="A8" s="14" t="s">
        <v>11</v>
      </c>
      <c r="B8" s="15">
        <f>SUM(B4:B7)</f>
        <v>50924</v>
      </c>
      <c r="C8" s="16">
        <f>SUM(C4:C7)</f>
        <v>103720</v>
      </c>
      <c r="D8" s="16">
        <f>SUM(D4:D7)</f>
        <v>49535</v>
      </c>
      <c r="E8" s="17">
        <f>SUM(E4:E7)</f>
        <v>54185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v>40372</v>
      </c>
      <c r="C14" s="7">
        <v>40355</v>
      </c>
      <c r="D14" s="23">
        <f>+B14-C14</f>
        <v>17</v>
      </c>
      <c r="E14" s="24">
        <f>+D14/C14</f>
        <v>4.212613059100483E-4</v>
      </c>
    </row>
    <row r="15" spans="1:5" x14ac:dyDescent="0.15">
      <c r="A15" s="10" t="s">
        <v>8</v>
      </c>
      <c r="B15" s="57">
        <v>1630</v>
      </c>
      <c r="C15" s="11">
        <v>1632</v>
      </c>
      <c r="D15" s="12">
        <f>+B15-C15</f>
        <v>-2</v>
      </c>
      <c r="E15" s="26">
        <f>+D15/C15</f>
        <v>-1.2254901960784314E-3</v>
      </c>
    </row>
    <row r="16" spans="1:5" x14ac:dyDescent="0.15">
      <c r="A16" s="10" t="s">
        <v>9</v>
      </c>
      <c r="B16" s="57">
        <v>5865</v>
      </c>
      <c r="C16" s="11">
        <v>5872</v>
      </c>
      <c r="D16" s="12">
        <f>+B16-C16</f>
        <v>-7</v>
      </c>
      <c r="E16" s="26">
        <f>+D16/C16</f>
        <v>-1.1920980926430518E-3</v>
      </c>
    </row>
    <row r="17" spans="1:5" ht="14.25" thickBot="1" x14ac:dyDescent="0.2">
      <c r="A17" s="10" t="s">
        <v>10</v>
      </c>
      <c r="B17" s="25">
        <v>3057</v>
      </c>
      <c r="C17" s="11">
        <v>3060</v>
      </c>
      <c r="D17" s="12">
        <f>+B17-C17</f>
        <v>-3</v>
      </c>
      <c r="E17" s="26">
        <f>+D17/C17</f>
        <v>-9.8039215686274508E-4</v>
      </c>
    </row>
    <row r="18" spans="1:5" ht="14.25" thickTop="1" x14ac:dyDescent="0.15">
      <c r="A18" s="14" t="s">
        <v>11</v>
      </c>
      <c r="B18" s="15">
        <f>SUM(B14:B17)</f>
        <v>50924</v>
      </c>
      <c r="C18" s="15">
        <v>50919</v>
      </c>
      <c r="D18" s="27">
        <f>SUM(D14:D17)</f>
        <v>5</v>
      </c>
      <c r="E18" s="28">
        <f>+D18/C18</f>
        <v>9.8195172725308819E-5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v>81782</v>
      </c>
      <c r="C23" s="25">
        <v>81725</v>
      </c>
      <c r="D23" s="23">
        <f>+B23-C23</f>
        <v>57</v>
      </c>
      <c r="E23" s="24">
        <f>+D23/C23</f>
        <v>6.9746099724686452E-4</v>
      </c>
    </row>
    <row r="24" spans="1:5" x14ac:dyDescent="0.15">
      <c r="A24" s="10" t="s">
        <v>8</v>
      </c>
      <c r="B24" s="32">
        <v>3108</v>
      </c>
      <c r="C24" s="25">
        <v>3113</v>
      </c>
      <c r="D24" s="12">
        <f>+B24-C24</f>
        <v>-5</v>
      </c>
      <c r="E24" s="26">
        <f>+D24/C24</f>
        <v>-1.6061676839061998E-3</v>
      </c>
    </row>
    <row r="25" spans="1:5" x14ac:dyDescent="0.15">
      <c r="A25" s="10" t="s">
        <v>9</v>
      </c>
      <c r="B25" s="32">
        <v>12274</v>
      </c>
      <c r="C25" s="25">
        <v>12297</v>
      </c>
      <c r="D25" s="12">
        <f>+B25-C25</f>
        <v>-23</v>
      </c>
      <c r="E25" s="26">
        <f>+D25/C25</f>
        <v>-1.87037488818411E-3</v>
      </c>
    </row>
    <row r="26" spans="1:5" ht="14.25" thickBot="1" x14ac:dyDescent="0.2">
      <c r="A26" s="10" t="s">
        <v>10</v>
      </c>
      <c r="B26" s="32">
        <v>6556</v>
      </c>
      <c r="C26" s="25">
        <v>6560</v>
      </c>
      <c r="D26" s="12">
        <f>+B26-C26</f>
        <v>-4</v>
      </c>
      <c r="E26" s="26">
        <f>+D26/C26</f>
        <v>-6.0975609756097561E-4</v>
      </c>
    </row>
    <row r="27" spans="1:5" ht="14.25" thickTop="1" x14ac:dyDescent="0.15">
      <c r="A27" s="14" t="s">
        <v>11</v>
      </c>
      <c r="B27" s="36">
        <f>SUM(B23:B26)</f>
        <v>103720</v>
      </c>
      <c r="C27" s="36">
        <v>103695</v>
      </c>
      <c r="D27" s="27">
        <f>SUM(D23:D26)</f>
        <v>25</v>
      </c>
      <c r="E27" s="28">
        <f>+D27/C27</f>
        <v>2.4109166305029173E-4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94</v>
      </c>
      <c r="C32" s="39">
        <v>125</v>
      </c>
      <c r="D32" s="40">
        <f>B32-C32</f>
        <v>-31</v>
      </c>
    </row>
    <row r="33" spans="1:10" ht="14.25" thickBot="1" x14ac:dyDescent="0.2">
      <c r="B33" s="63" t="s">
        <v>25</v>
      </c>
      <c r="C33" s="64"/>
      <c r="D33" s="65"/>
    </row>
    <row r="34" spans="1:10" ht="14.25" thickBot="1" x14ac:dyDescent="0.2">
      <c r="B34" s="38" t="s">
        <v>26</v>
      </c>
      <c r="C34" s="38" t="s">
        <v>27</v>
      </c>
      <c r="D34" s="38" t="s">
        <v>24</v>
      </c>
    </row>
    <row r="35" spans="1:10" ht="14.25" thickBot="1" x14ac:dyDescent="0.2">
      <c r="B35" s="39">
        <v>289</v>
      </c>
      <c r="C35" s="41">
        <v>232</v>
      </c>
      <c r="D35" s="40">
        <f>B35-C35</f>
        <v>57</v>
      </c>
    </row>
    <row r="36" spans="1:10" ht="14.25" thickBot="1" x14ac:dyDescent="0.2">
      <c r="B36" s="66" t="s">
        <v>28</v>
      </c>
      <c r="C36" s="67"/>
      <c r="D36" s="42">
        <v>25</v>
      </c>
    </row>
    <row r="37" spans="1:10" ht="14.25" thickBot="1" x14ac:dyDescent="0.2">
      <c r="B37" s="66" t="s">
        <v>29</v>
      </c>
      <c r="C37" s="67"/>
      <c r="D37" s="58">
        <v>-670</v>
      </c>
    </row>
    <row r="38" spans="1:10" x14ac:dyDescent="0.15">
      <c r="B38" s="43"/>
      <c r="C38" s="43"/>
      <c r="D38" s="44"/>
    </row>
    <row r="39" spans="1:10" ht="14.25" thickBot="1" x14ac:dyDescent="0.2"/>
    <row r="40" spans="1:10" ht="14.25" thickBot="1" x14ac:dyDescent="0.2">
      <c r="C40" s="45" t="s">
        <v>30</v>
      </c>
      <c r="D40" s="46" t="s">
        <v>31</v>
      </c>
    </row>
    <row r="41" spans="1:10" ht="14.25" thickTop="1" x14ac:dyDescent="0.15">
      <c r="C41" s="47" t="s">
        <v>32</v>
      </c>
      <c r="D41" s="48">
        <v>15998</v>
      </c>
      <c r="G41" s="60"/>
      <c r="H41" s="60"/>
      <c r="I41" s="60"/>
      <c r="J41" s="61"/>
    </row>
    <row r="42" spans="1:10" x14ac:dyDescent="0.15">
      <c r="A42" s="49"/>
      <c r="C42" s="50" t="s">
        <v>33</v>
      </c>
      <c r="D42" s="51">
        <v>58232</v>
      </c>
    </row>
    <row r="43" spans="1:10" x14ac:dyDescent="0.15">
      <c r="C43" s="50" t="s">
        <v>34</v>
      </c>
      <c r="D43" s="51">
        <v>29490</v>
      </c>
    </row>
    <row r="44" spans="1:10" x14ac:dyDescent="0.15">
      <c r="C44" s="52" t="s">
        <v>35</v>
      </c>
      <c r="D44" s="51">
        <f>SUM(D41:D43)</f>
        <v>103720</v>
      </c>
    </row>
    <row r="45" spans="1:10" x14ac:dyDescent="0.15">
      <c r="C45" s="52" t="s">
        <v>36</v>
      </c>
      <c r="D45" s="53">
        <f>D43/D44</f>
        <v>0.28432317778634786</v>
      </c>
    </row>
    <row r="46" spans="1:10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25" zoomScale="115" zoomScaleNormal="100" zoomScaleSheetLayoutView="115" workbookViewId="0">
      <selection activeCell="I36" sqref="I36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49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40346</v>
      </c>
      <c r="C4" s="8">
        <v>81724</v>
      </c>
      <c r="D4" s="8">
        <v>39109</v>
      </c>
      <c r="E4" s="9">
        <v>42615</v>
      </c>
    </row>
    <row r="5" spans="1:5" x14ac:dyDescent="0.15">
      <c r="A5" s="10" t="s">
        <v>8</v>
      </c>
      <c r="B5" s="11">
        <v>1629</v>
      </c>
      <c r="C5" s="8">
        <v>3106</v>
      </c>
      <c r="D5" s="12">
        <v>1495</v>
      </c>
      <c r="E5" s="13">
        <v>1611</v>
      </c>
    </row>
    <row r="6" spans="1:5" x14ac:dyDescent="0.15">
      <c r="A6" s="10" t="s">
        <v>9</v>
      </c>
      <c r="B6" s="11">
        <v>5855</v>
      </c>
      <c r="C6" s="8">
        <v>12267</v>
      </c>
      <c r="D6" s="12">
        <v>5841</v>
      </c>
      <c r="E6" s="13">
        <v>6426</v>
      </c>
    </row>
    <row r="7" spans="1:5" ht="14.25" thickBot="1" x14ac:dyDescent="0.2">
      <c r="A7" s="10" t="s">
        <v>10</v>
      </c>
      <c r="B7" s="11">
        <v>3053</v>
      </c>
      <c r="C7" s="8">
        <v>6549</v>
      </c>
      <c r="D7" s="12">
        <v>3085</v>
      </c>
      <c r="E7" s="13">
        <v>3464</v>
      </c>
    </row>
    <row r="8" spans="1:5" ht="14.25" thickTop="1" x14ac:dyDescent="0.15">
      <c r="A8" s="14" t="s">
        <v>11</v>
      </c>
      <c r="B8" s="15">
        <f>SUM(B4:B7)</f>
        <v>50883</v>
      </c>
      <c r="C8" s="16">
        <f>SUM(C4:C7)</f>
        <v>103646</v>
      </c>
      <c r="D8" s="16">
        <f>SUM(D4:D7)</f>
        <v>49530</v>
      </c>
      <c r="E8" s="17">
        <f>SUM(E4:E7)</f>
        <v>54116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v>40346</v>
      </c>
      <c r="C14" s="7">
        <v>40372</v>
      </c>
      <c r="D14" s="23">
        <f>+B14-C14</f>
        <v>-26</v>
      </c>
      <c r="E14" s="24">
        <f>+D14/C14</f>
        <v>-6.4401070048548503E-4</v>
      </c>
    </row>
    <row r="15" spans="1:5" x14ac:dyDescent="0.15">
      <c r="A15" s="10" t="s">
        <v>8</v>
      </c>
      <c r="B15" s="57">
        <v>1629</v>
      </c>
      <c r="C15" s="11">
        <v>1630</v>
      </c>
      <c r="D15" s="12">
        <f>+B15-C15</f>
        <v>-1</v>
      </c>
      <c r="E15" s="26">
        <f>+D15/C15</f>
        <v>-6.1349693251533746E-4</v>
      </c>
    </row>
    <row r="16" spans="1:5" x14ac:dyDescent="0.15">
      <c r="A16" s="10" t="s">
        <v>9</v>
      </c>
      <c r="B16" s="57">
        <v>5855</v>
      </c>
      <c r="C16" s="11">
        <v>5865</v>
      </c>
      <c r="D16" s="12">
        <f>+B16-C16</f>
        <v>-10</v>
      </c>
      <c r="E16" s="26">
        <f>+D16/C16</f>
        <v>-1.7050298380221654E-3</v>
      </c>
    </row>
    <row r="17" spans="1:5" ht="14.25" thickBot="1" x14ac:dyDescent="0.2">
      <c r="A17" s="10" t="s">
        <v>10</v>
      </c>
      <c r="B17" s="25">
        <v>3053</v>
      </c>
      <c r="C17" s="11">
        <v>3057</v>
      </c>
      <c r="D17" s="12">
        <f>+B17-C17</f>
        <v>-4</v>
      </c>
      <c r="E17" s="26">
        <f>+D17/C17</f>
        <v>-1.3084723585214263E-3</v>
      </c>
    </row>
    <row r="18" spans="1:5" ht="14.25" thickTop="1" x14ac:dyDescent="0.15">
      <c r="A18" s="14" t="s">
        <v>11</v>
      </c>
      <c r="B18" s="15">
        <v>50883</v>
      </c>
      <c r="C18" s="15">
        <v>50924</v>
      </c>
      <c r="D18" s="27">
        <f>SUM(D14:D17)</f>
        <v>-41</v>
      </c>
      <c r="E18" s="28">
        <f>+D18/C18</f>
        <v>-8.0512135731678576E-4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v>81724</v>
      </c>
      <c r="C23" s="25">
        <v>81782</v>
      </c>
      <c r="D23" s="23">
        <f>+B23-C23</f>
        <v>-58</v>
      </c>
      <c r="E23" s="24">
        <f>+D23/C23</f>
        <v>-7.0920251400063581E-4</v>
      </c>
    </row>
    <row r="24" spans="1:5" x14ac:dyDescent="0.15">
      <c r="A24" s="10" t="s">
        <v>8</v>
      </c>
      <c r="B24" s="32">
        <v>3106</v>
      </c>
      <c r="C24" s="25">
        <v>3108</v>
      </c>
      <c r="D24" s="12">
        <f>+B24-C24</f>
        <v>-2</v>
      </c>
      <c r="E24" s="26">
        <f>+D24/C24</f>
        <v>-6.4350064350064348E-4</v>
      </c>
    </row>
    <row r="25" spans="1:5" x14ac:dyDescent="0.15">
      <c r="A25" s="10" t="s">
        <v>9</v>
      </c>
      <c r="B25" s="32">
        <v>12267</v>
      </c>
      <c r="C25" s="25">
        <v>12274</v>
      </c>
      <c r="D25" s="12">
        <f>+B25-C25</f>
        <v>-7</v>
      </c>
      <c r="E25" s="26">
        <f>+D25/C25</f>
        <v>-5.7031122698386833E-4</v>
      </c>
    </row>
    <row r="26" spans="1:5" ht="14.25" thickBot="1" x14ac:dyDescent="0.2">
      <c r="A26" s="10" t="s">
        <v>10</v>
      </c>
      <c r="B26" s="32">
        <v>6549</v>
      </c>
      <c r="C26" s="25">
        <v>6556</v>
      </c>
      <c r="D26" s="12">
        <f>+B26-C26</f>
        <v>-7</v>
      </c>
      <c r="E26" s="26">
        <f>+D26/C26</f>
        <v>-1.0677242220866383E-3</v>
      </c>
    </row>
    <row r="27" spans="1:5" ht="14.25" thickTop="1" x14ac:dyDescent="0.15">
      <c r="A27" s="14" t="s">
        <v>11</v>
      </c>
      <c r="B27" s="36">
        <v>103646</v>
      </c>
      <c r="C27" s="36">
        <v>103720</v>
      </c>
      <c r="D27" s="27">
        <f>SUM(D23:D26)</f>
        <v>-74</v>
      </c>
      <c r="E27" s="28">
        <f>+D27/C27</f>
        <v>-7.1345931353644426E-4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72</v>
      </c>
      <c r="C32" s="39">
        <v>125</v>
      </c>
      <c r="D32" s="40">
        <f>B32-C32</f>
        <v>-53</v>
      </c>
    </row>
    <row r="33" spans="1:10" ht="14.25" thickBot="1" x14ac:dyDescent="0.2">
      <c r="B33" s="63" t="s">
        <v>25</v>
      </c>
      <c r="C33" s="64"/>
      <c r="D33" s="65"/>
    </row>
    <row r="34" spans="1:10" ht="14.25" thickBot="1" x14ac:dyDescent="0.2">
      <c r="B34" s="38" t="s">
        <v>26</v>
      </c>
      <c r="C34" s="38" t="s">
        <v>27</v>
      </c>
      <c r="D34" s="38" t="s">
        <v>24</v>
      </c>
    </row>
    <row r="35" spans="1:10" ht="14.25" thickBot="1" x14ac:dyDescent="0.2">
      <c r="B35" s="39">
        <v>234</v>
      </c>
      <c r="C35" s="41">
        <v>255</v>
      </c>
      <c r="D35" s="40">
        <f>B35-C35</f>
        <v>-21</v>
      </c>
    </row>
    <row r="36" spans="1:10" ht="14.25" thickBot="1" x14ac:dyDescent="0.2">
      <c r="B36" s="66" t="s">
        <v>28</v>
      </c>
      <c r="C36" s="67"/>
      <c r="D36" s="42">
        <v>-74</v>
      </c>
    </row>
    <row r="37" spans="1:10" ht="14.25" thickBot="1" x14ac:dyDescent="0.2">
      <c r="B37" s="66" t="s">
        <v>29</v>
      </c>
      <c r="C37" s="67"/>
      <c r="D37" s="58">
        <v>-762</v>
      </c>
    </row>
    <row r="38" spans="1:10" x14ac:dyDescent="0.15">
      <c r="B38" s="43"/>
      <c r="C38" s="43"/>
      <c r="D38" s="44"/>
    </row>
    <row r="39" spans="1:10" ht="14.25" thickBot="1" x14ac:dyDescent="0.2"/>
    <row r="40" spans="1:10" ht="14.25" thickBot="1" x14ac:dyDescent="0.2">
      <c r="C40" s="45" t="s">
        <v>30</v>
      </c>
      <c r="D40" s="46" t="s">
        <v>31</v>
      </c>
    </row>
    <row r="41" spans="1:10" ht="14.25" thickTop="1" x14ac:dyDescent="0.15">
      <c r="C41" s="47" t="s">
        <v>32</v>
      </c>
      <c r="D41" s="48">
        <v>16002</v>
      </c>
      <c r="G41" s="60"/>
      <c r="H41" s="60"/>
      <c r="I41" s="60"/>
      <c r="J41" s="61"/>
    </row>
    <row r="42" spans="1:10" x14ac:dyDescent="0.15">
      <c r="A42" s="49"/>
      <c r="C42" s="50" t="s">
        <v>33</v>
      </c>
      <c r="D42" s="51">
        <v>58156</v>
      </c>
    </row>
    <row r="43" spans="1:10" x14ac:dyDescent="0.15">
      <c r="C43" s="50" t="s">
        <v>34</v>
      </c>
      <c r="D43" s="51">
        <v>29488</v>
      </c>
    </row>
    <row r="44" spans="1:10" x14ac:dyDescent="0.15">
      <c r="C44" s="52" t="s">
        <v>35</v>
      </c>
      <c r="D44" s="51">
        <f>SUM(D41:D43)</f>
        <v>103646</v>
      </c>
    </row>
    <row r="45" spans="1:10" x14ac:dyDescent="0.15">
      <c r="C45" s="52" t="s">
        <v>36</v>
      </c>
      <c r="D45" s="53">
        <f>D43/D44</f>
        <v>0.2845068791849179</v>
      </c>
    </row>
    <row r="46" spans="1:10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="115" zoomScaleNormal="100" zoomScaleSheetLayoutView="115" workbookViewId="0">
      <selection activeCell="G4" sqref="G4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50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40345</v>
      </c>
      <c r="C4" s="8">
        <v>81747</v>
      </c>
      <c r="D4" s="8">
        <v>39118</v>
      </c>
      <c r="E4" s="9">
        <v>42629</v>
      </c>
    </row>
    <row r="5" spans="1:5" x14ac:dyDescent="0.15">
      <c r="A5" s="10" t="s">
        <v>8</v>
      </c>
      <c r="B5" s="11">
        <v>1623</v>
      </c>
      <c r="C5" s="8">
        <v>3091</v>
      </c>
      <c r="D5" s="12">
        <v>1490</v>
      </c>
      <c r="E5" s="13">
        <v>1601</v>
      </c>
    </row>
    <row r="6" spans="1:5" x14ac:dyDescent="0.15">
      <c r="A6" s="10" t="s">
        <v>9</v>
      </c>
      <c r="B6" s="11">
        <v>5871</v>
      </c>
      <c r="C6" s="8">
        <v>12279</v>
      </c>
      <c r="D6" s="12">
        <v>5844</v>
      </c>
      <c r="E6" s="13">
        <v>6435</v>
      </c>
    </row>
    <row r="7" spans="1:5" ht="14.25" thickBot="1" x14ac:dyDescent="0.2">
      <c r="A7" s="10" t="s">
        <v>10</v>
      </c>
      <c r="B7" s="11">
        <v>3054</v>
      </c>
      <c r="C7" s="8">
        <v>6548</v>
      </c>
      <c r="D7" s="12">
        <v>3086</v>
      </c>
      <c r="E7" s="13">
        <v>3462</v>
      </c>
    </row>
    <row r="8" spans="1:5" ht="14.25" thickTop="1" x14ac:dyDescent="0.15">
      <c r="A8" s="14" t="s">
        <v>11</v>
      </c>
      <c r="B8" s="15">
        <f>SUM(B4:B7)</f>
        <v>50893</v>
      </c>
      <c r="C8" s="16">
        <f>SUM(C4:C7)</f>
        <v>103665</v>
      </c>
      <c r="D8" s="16">
        <f>SUM(D4:D7)</f>
        <v>49538</v>
      </c>
      <c r="E8" s="17">
        <f>SUM(E4:E7)</f>
        <v>54127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v>40345</v>
      </c>
      <c r="C14" s="56">
        <v>40346</v>
      </c>
      <c r="D14" s="23">
        <f>+B14-C14</f>
        <v>-1</v>
      </c>
      <c r="E14" s="24">
        <f>+D14/C14</f>
        <v>-2.4785604520894264E-5</v>
      </c>
    </row>
    <row r="15" spans="1:5" x14ac:dyDescent="0.15">
      <c r="A15" s="10" t="s">
        <v>8</v>
      </c>
      <c r="B15" s="57">
        <v>1623</v>
      </c>
      <c r="C15" s="11">
        <v>1629</v>
      </c>
      <c r="D15" s="62">
        <f>+B15-C15</f>
        <v>-6</v>
      </c>
      <c r="E15" s="26">
        <f>+D15/C15</f>
        <v>-3.6832412523020259E-3</v>
      </c>
    </row>
    <row r="16" spans="1:5" x14ac:dyDescent="0.15">
      <c r="A16" s="10" t="s">
        <v>9</v>
      </c>
      <c r="B16" s="57">
        <v>5871</v>
      </c>
      <c r="C16" s="11">
        <v>5855</v>
      </c>
      <c r="D16" s="62">
        <f>+B16-C16</f>
        <v>16</v>
      </c>
      <c r="E16" s="26">
        <f>+D16/C16</f>
        <v>2.7327070879590095E-3</v>
      </c>
    </row>
    <row r="17" spans="1:5" ht="14.25" thickBot="1" x14ac:dyDescent="0.2">
      <c r="A17" s="10" t="s">
        <v>10</v>
      </c>
      <c r="B17" s="25">
        <v>3054</v>
      </c>
      <c r="C17" s="25">
        <v>3053</v>
      </c>
      <c r="D17" s="12">
        <f>+B17-C17</f>
        <v>1</v>
      </c>
      <c r="E17" s="26">
        <f>+D17/C17</f>
        <v>3.2754667540124465E-4</v>
      </c>
    </row>
    <row r="18" spans="1:5" ht="14.25" thickTop="1" x14ac:dyDescent="0.15">
      <c r="A18" s="14" t="s">
        <v>11</v>
      </c>
      <c r="B18" s="15">
        <v>50893</v>
      </c>
      <c r="C18" s="15">
        <v>50883</v>
      </c>
      <c r="D18" s="27">
        <f>SUM(D14:D17)</f>
        <v>10</v>
      </c>
      <c r="E18" s="28">
        <f>+D18/C18</f>
        <v>1.9652929269107562E-4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v>81747</v>
      </c>
      <c r="C23" s="25">
        <v>81724</v>
      </c>
      <c r="D23" s="23">
        <f>+B23-C23</f>
        <v>23</v>
      </c>
      <c r="E23" s="24">
        <f>+D23/C23</f>
        <v>2.814350741520239E-4</v>
      </c>
    </row>
    <row r="24" spans="1:5" x14ac:dyDescent="0.15">
      <c r="A24" s="10" t="s">
        <v>8</v>
      </c>
      <c r="B24" s="32">
        <v>3091</v>
      </c>
      <c r="C24" s="32">
        <v>3106</v>
      </c>
      <c r="D24" s="12">
        <f>+B24-C24</f>
        <v>-15</v>
      </c>
      <c r="E24" s="26">
        <f>+D24/C24</f>
        <v>-4.829362524146813E-3</v>
      </c>
    </row>
    <row r="25" spans="1:5" x14ac:dyDescent="0.15">
      <c r="A25" s="10" t="s">
        <v>9</v>
      </c>
      <c r="B25" s="32">
        <v>12279</v>
      </c>
      <c r="C25" s="32">
        <v>12267</v>
      </c>
      <c r="D25" s="12">
        <f>+B25-C25</f>
        <v>12</v>
      </c>
      <c r="E25" s="26">
        <f>+D25/C25</f>
        <v>9.7823428711176332E-4</v>
      </c>
    </row>
    <row r="26" spans="1:5" ht="14.25" thickBot="1" x14ac:dyDescent="0.2">
      <c r="A26" s="10" t="s">
        <v>10</v>
      </c>
      <c r="B26" s="32">
        <v>6548</v>
      </c>
      <c r="C26" s="32">
        <v>6549</v>
      </c>
      <c r="D26" s="12">
        <f>+B26-C26</f>
        <v>-1</v>
      </c>
      <c r="E26" s="26">
        <f>+D26/C26</f>
        <v>-1.5269506794930523E-4</v>
      </c>
    </row>
    <row r="27" spans="1:5" ht="14.25" thickTop="1" x14ac:dyDescent="0.15">
      <c r="A27" s="14" t="s">
        <v>11</v>
      </c>
      <c r="B27" s="36">
        <v>103665</v>
      </c>
      <c r="C27" s="36">
        <v>103646</v>
      </c>
      <c r="D27" s="27">
        <f>SUM(D23:D26)</f>
        <v>19</v>
      </c>
      <c r="E27" s="28">
        <f>+D27/C27</f>
        <v>1.8331628813461205E-4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70</v>
      </c>
      <c r="C32" s="39">
        <v>112</v>
      </c>
      <c r="D32" s="40">
        <f>B32-C32</f>
        <v>-42</v>
      </c>
    </row>
    <row r="33" spans="1:10" ht="14.25" thickBot="1" x14ac:dyDescent="0.2">
      <c r="B33" s="63" t="s">
        <v>25</v>
      </c>
      <c r="C33" s="64"/>
      <c r="D33" s="65"/>
    </row>
    <row r="34" spans="1:10" ht="14.25" thickBot="1" x14ac:dyDescent="0.2">
      <c r="B34" s="38" t="s">
        <v>26</v>
      </c>
      <c r="C34" s="38" t="s">
        <v>27</v>
      </c>
      <c r="D34" s="38" t="s">
        <v>24</v>
      </c>
    </row>
    <row r="35" spans="1:10" ht="14.25" thickBot="1" x14ac:dyDescent="0.2">
      <c r="B35" s="39">
        <v>277</v>
      </c>
      <c r="C35" s="41">
        <v>214</v>
      </c>
      <c r="D35" s="40">
        <f>B35-C35</f>
        <v>63</v>
      </c>
    </row>
    <row r="36" spans="1:10" ht="14.25" thickBot="1" x14ac:dyDescent="0.2">
      <c r="B36" s="66" t="s">
        <v>28</v>
      </c>
      <c r="C36" s="67"/>
      <c r="D36" s="42">
        <v>19</v>
      </c>
    </row>
    <row r="37" spans="1:10" ht="14.25" thickBot="1" x14ac:dyDescent="0.2">
      <c r="B37" s="66" t="s">
        <v>29</v>
      </c>
      <c r="C37" s="67"/>
      <c r="D37" s="58">
        <v>-716</v>
      </c>
    </row>
    <row r="38" spans="1:10" x14ac:dyDescent="0.15">
      <c r="B38" s="43"/>
      <c r="C38" s="43"/>
      <c r="D38" s="44"/>
    </row>
    <row r="39" spans="1:10" ht="14.25" thickBot="1" x14ac:dyDescent="0.2"/>
    <row r="40" spans="1:10" ht="14.25" thickBot="1" x14ac:dyDescent="0.2">
      <c r="C40" s="45" t="s">
        <v>30</v>
      </c>
      <c r="D40" s="46" t="s">
        <v>31</v>
      </c>
    </row>
    <row r="41" spans="1:10" ht="14.25" thickTop="1" x14ac:dyDescent="0.15">
      <c r="C41" s="47" t="s">
        <v>32</v>
      </c>
      <c r="D41" s="48">
        <v>15997</v>
      </c>
      <c r="G41" s="60"/>
      <c r="H41" s="60"/>
      <c r="I41" s="60"/>
      <c r="J41" s="61"/>
    </row>
    <row r="42" spans="1:10" x14ac:dyDescent="0.15">
      <c r="A42" s="49"/>
      <c r="C42" s="50" t="s">
        <v>33</v>
      </c>
      <c r="D42" s="51">
        <v>58130</v>
      </c>
      <c r="G42" s="60"/>
      <c r="H42" s="60"/>
      <c r="I42" s="60"/>
    </row>
    <row r="43" spans="1:10" x14ac:dyDescent="0.15">
      <c r="C43" s="50" t="s">
        <v>34</v>
      </c>
      <c r="D43" s="51">
        <v>29538</v>
      </c>
    </row>
    <row r="44" spans="1:10" x14ac:dyDescent="0.15">
      <c r="C44" s="52" t="s">
        <v>35</v>
      </c>
      <c r="D44" s="51">
        <v>103665</v>
      </c>
    </row>
    <row r="45" spans="1:10" x14ac:dyDescent="0.15">
      <c r="C45" s="52" t="s">
        <v>36</v>
      </c>
      <c r="D45" s="53">
        <f>D43/D44</f>
        <v>0.28493705686586601</v>
      </c>
    </row>
    <row r="46" spans="1:10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10" zoomScale="115" zoomScaleNormal="100" zoomScaleSheetLayoutView="115" workbookViewId="0">
      <selection activeCell="G42" sqref="G42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38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40163</v>
      </c>
      <c r="C4" s="8">
        <f>SUM(D4:E4)</f>
        <v>82129</v>
      </c>
      <c r="D4" s="8">
        <v>39201</v>
      </c>
      <c r="E4" s="9">
        <v>42928</v>
      </c>
    </row>
    <row r="5" spans="1:5" x14ac:dyDescent="0.15">
      <c r="A5" s="10" t="s">
        <v>8</v>
      </c>
      <c r="B5" s="11">
        <v>1632</v>
      </c>
      <c r="C5" s="8">
        <f>SUM(D5:E5)</f>
        <v>3135</v>
      </c>
      <c r="D5" s="12">
        <v>1493</v>
      </c>
      <c r="E5" s="13">
        <v>1642</v>
      </c>
    </row>
    <row r="6" spans="1:5" x14ac:dyDescent="0.15">
      <c r="A6" s="10" t="s">
        <v>9</v>
      </c>
      <c r="B6" s="11">
        <v>5857</v>
      </c>
      <c r="C6" s="8">
        <f>SUM(D6:E6)</f>
        <v>12346</v>
      </c>
      <c r="D6" s="12">
        <v>5882</v>
      </c>
      <c r="E6" s="13">
        <v>6464</v>
      </c>
    </row>
    <row r="7" spans="1:5" ht="14.25" thickBot="1" x14ac:dyDescent="0.2">
      <c r="A7" s="10" t="s">
        <v>10</v>
      </c>
      <c r="B7" s="11">
        <v>3074</v>
      </c>
      <c r="C7" s="8">
        <f>SUM(D7:E7)</f>
        <v>6654</v>
      </c>
      <c r="D7" s="12">
        <v>3122</v>
      </c>
      <c r="E7" s="13">
        <v>3532</v>
      </c>
    </row>
    <row r="8" spans="1:5" ht="14.25" thickTop="1" x14ac:dyDescent="0.15">
      <c r="A8" s="14" t="s">
        <v>11</v>
      </c>
      <c r="B8" s="15">
        <f>SUM(B4:B7)</f>
        <v>50726</v>
      </c>
      <c r="C8" s="16">
        <f>SUM(C4:C7)</f>
        <v>104264</v>
      </c>
      <c r="D8" s="16">
        <f>SUM(D4:D7)</f>
        <v>49698</v>
      </c>
      <c r="E8" s="17">
        <f>SUM(E4:E7)</f>
        <v>54566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22">
        <f>B4</f>
        <v>40163</v>
      </c>
      <c r="C14" s="23">
        <v>40193</v>
      </c>
      <c r="D14" s="23">
        <f>+B14-C14</f>
        <v>-30</v>
      </c>
      <c r="E14" s="24">
        <f>+D14/C14</f>
        <v>-7.4639862662652704E-4</v>
      </c>
    </row>
    <row r="15" spans="1:5" x14ac:dyDescent="0.15">
      <c r="A15" s="10" t="s">
        <v>8</v>
      </c>
      <c r="B15" s="25">
        <f>B5</f>
        <v>1632</v>
      </c>
      <c r="C15" s="12">
        <v>1634</v>
      </c>
      <c r="D15" s="12">
        <f>+B15-C15</f>
        <v>-2</v>
      </c>
      <c r="E15" s="26">
        <f>+D15/C15</f>
        <v>-1.2239902080783353E-3</v>
      </c>
    </row>
    <row r="16" spans="1:5" x14ac:dyDescent="0.15">
      <c r="A16" s="10" t="s">
        <v>9</v>
      </c>
      <c r="B16" s="25">
        <f>B6</f>
        <v>5857</v>
      </c>
      <c r="C16" s="12">
        <v>5861</v>
      </c>
      <c r="D16" s="12">
        <f>+B16-C16</f>
        <v>-4</v>
      </c>
      <c r="E16" s="26">
        <f>+D16/C16</f>
        <v>-6.8247739293635903E-4</v>
      </c>
    </row>
    <row r="17" spans="1:5" ht="14.25" thickBot="1" x14ac:dyDescent="0.2">
      <c r="A17" s="10" t="s">
        <v>10</v>
      </c>
      <c r="B17" s="25">
        <f>B7</f>
        <v>3074</v>
      </c>
      <c r="C17" s="12">
        <v>3069</v>
      </c>
      <c r="D17" s="12">
        <f>+B17-C17</f>
        <v>5</v>
      </c>
      <c r="E17" s="26">
        <f>+D17/C17</f>
        <v>1.6291951775822744E-3</v>
      </c>
    </row>
    <row r="18" spans="1:5" ht="14.25" thickTop="1" x14ac:dyDescent="0.15">
      <c r="A18" s="14" t="s">
        <v>11</v>
      </c>
      <c r="B18" s="15">
        <f>SUM(B14:B17)</f>
        <v>50726</v>
      </c>
      <c r="C18" s="27">
        <v>50757</v>
      </c>
      <c r="D18" s="27">
        <f>SUM(D14:D17)</f>
        <v>-31</v>
      </c>
      <c r="E18" s="28">
        <f>+D18/C18</f>
        <v>-6.107531966034242E-4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82129</v>
      </c>
      <c r="C23" s="31">
        <v>82169</v>
      </c>
      <c r="D23" s="23">
        <f>+B23-C23</f>
        <v>-40</v>
      </c>
      <c r="E23" s="24">
        <f>+D23/C23</f>
        <v>-4.8680159184120531E-4</v>
      </c>
    </row>
    <row r="24" spans="1:5" x14ac:dyDescent="0.15">
      <c r="A24" s="10" t="s">
        <v>8</v>
      </c>
      <c r="B24" s="32">
        <f>C5</f>
        <v>3135</v>
      </c>
      <c r="C24" s="33">
        <v>3137</v>
      </c>
      <c r="D24" s="12">
        <f>+B24-C24</f>
        <v>-2</v>
      </c>
      <c r="E24" s="26">
        <f>+D24/C24</f>
        <v>-6.3755180108383803E-4</v>
      </c>
    </row>
    <row r="25" spans="1:5" x14ac:dyDescent="0.15">
      <c r="A25" s="10" t="s">
        <v>9</v>
      </c>
      <c r="B25" s="32">
        <f>C6</f>
        <v>12346</v>
      </c>
      <c r="C25" s="33">
        <v>12358</v>
      </c>
      <c r="D25" s="12">
        <f>+B25-C25</f>
        <v>-12</v>
      </c>
      <c r="E25" s="26">
        <f>+D25/C25</f>
        <v>-9.7103091115067163E-4</v>
      </c>
    </row>
    <row r="26" spans="1:5" ht="14.25" thickBot="1" x14ac:dyDescent="0.2">
      <c r="A26" s="10" t="s">
        <v>10</v>
      </c>
      <c r="B26" s="34">
        <f>C7</f>
        <v>6654</v>
      </c>
      <c r="C26" s="35">
        <v>6652</v>
      </c>
      <c r="D26" s="12">
        <f>+B26-C26</f>
        <v>2</v>
      </c>
      <c r="E26" s="26">
        <f>+D26/C26</f>
        <v>3.0066145520144319E-4</v>
      </c>
    </row>
    <row r="27" spans="1:5" ht="14.25" thickTop="1" x14ac:dyDescent="0.15">
      <c r="A27" s="14" t="s">
        <v>11</v>
      </c>
      <c r="B27" s="36">
        <f>SUM(B23:B26)</f>
        <v>104264</v>
      </c>
      <c r="C27" s="37">
        <v>104316</v>
      </c>
      <c r="D27" s="27">
        <f>SUM(D23:D26)</f>
        <v>-52</v>
      </c>
      <c r="E27" s="28">
        <f>+D27/C27</f>
        <v>-4.9848537137160167E-4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79</v>
      </c>
      <c r="C32" s="39">
        <v>122</v>
      </c>
      <c r="D32" s="40">
        <f>B32-C32</f>
        <v>-43</v>
      </c>
    </row>
    <row r="33" spans="1:7" ht="14.25" thickBot="1" x14ac:dyDescent="0.2">
      <c r="B33" s="63" t="s">
        <v>25</v>
      </c>
      <c r="C33" s="64"/>
      <c r="D33" s="65"/>
    </row>
    <row r="34" spans="1:7" ht="14.25" thickBot="1" x14ac:dyDescent="0.2">
      <c r="B34" s="38" t="s">
        <v>26</v>
      </c>
      <c r="C34" s="38" t="s">
        <v>27</v>
      </c>
      <c r="D34" s="38" t="s">
        <v>24</v>
      </c>
    </row>
    <row r="35" spans="1:7" ht="14.25" thickBot="1" x14ac:dyDescent="0.2">
      <c r="B35" s="39">
        <v>269</v>
      </c>
      <c r="C35" s="41">
        <v>278</v>
      </c>
      <c r="D35" s="40">
        <f>B35-C35</f>
        <v>-9</v>
      </c>
    </row>
    <row r="36" spans="1:7" ht="14.25" thickBot="1" x14ac:dyDescent="0.2">
      <c r="B36" s="66" t="s">
        <v>28</v>
      </c>
      <c r="C36" s="67"/>
      <c r="D36" s="42">
        <f>D32+D35</f>
        <v>-52</v>
      </c>
    </row>
    <row r="37" spans="1:7" ht="14.25" thickBot="1" x14ac:dyDescent="0.2">
      <c r="B37" s="66" t="s">
        <v>29</v>
      </c>
      <c r="C37" s="67"/>
      <c r="D37" s="42">
        <v>-373</v>
      </c>
    </row>
    <row r="38" spans="1:7" x14ac:dyDescent="0.15">
      <c r="B38" s="43"/>
      <c r="C38" s="43"/>
      <c r="D38" s="44"/>
    </row>
    <row r="39" spans="1:7" ht="14.25" thickBot="1" x14ac:dyDescent="0.2"/>
    <row r="40" spans="1:7" ht="14.25" thickBot="1" x14ac:dyDescent="0.2">
      <c r="C40" s="45" t="s">
        <v>30</v>
      </c>
      <c r="D40" s="46" t="s">
        <v>31</v>
      </c>
    </row>
    <row r="41" spans="1:7" ht="14.25" thickTop="1" x14ac:dyDescent="0.15">
      <c r="C41" s="47" t="s">
        <v>32</v>
      </c>
      <c r="D41" s="48">
        <v>16157</v>
      </c>
    </row>
    <row r="42" spans="1:7" x14ac:dyDescent="0.15">
      <c r="A42" s="49"/>
      <c r="C42" s="50" t="s">
        <v>33</v>
      </c>
      <c r="D42" s="51">
        <v>58825</v>
      </c>
      <c r="G42" t="s">
        <v>45</v>
      </c>
    </row>
    <row r="43" spans="1:7" x14ac:dyDescent="0.15">
      <c r="C43" s="50" t="s">
        <v>34</v>
      </c>
      <c r="D43" s="51">
        <v>29282</v>
      </c>
    </row>
    <row r="44" spans="1:7" x14ac:dyDescent="0.15">
      <c r="C44" s="52" t="s">
        <v>35</v>
      </c>
      <c r="D44" s="51">
        <v>104264</v>
      </c>
    </row>
    <row r="45" spans="1:7" x14ac:dyDescent="0.15">
      <c r="C45" s="52" t="s">
        <v>36</v>
      </c>
      <c r="D45" s="53">
        <v>0.28079999999999999</v>
      </c>
    </row>
    <row r="46" spans="1:7" ht="14.25" thickBot="1" x14ac:dyDescent="0.2">
      <c r="C46" s="54" t="s">
        <v>37</v>
      </c>
      <c r="D46" s="55">
        <v>46.52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34" zoomScale="115" zoomScaleNormal="100" zoomScaleSheetLayoutView="115" workbookViewId="0">
      <selection activeCell="D36" sqref="D36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39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39814</v>
      </c>
      <c r="C4" s="8">
        <f>SUM(D4:E4)</f>
        <v>81078</v>
      </c>
      <c r="D4" s="8">
        <v>38684</v>
      </c>
      <c r="E4" s="9">
        <v>42394</v>
      </c>
    </row>
    <row r="5" spans="1:5" x14ac:dyDescent="0.15">
      <c r="A5" s="10" t="s">
        <v>8</v>
      </c>
      <c r="B5" s="11">
        <v>1635</v>
      </c>
      <c r="C5" s="8">
        <f>SUM(D5:E5)</f>
        <v>3139</v>
      </c>
      <c r="D5" s="12">
        <v>1494</v>
      </c>
      <c r="E5" s="13">
        <v>1645</v>
      </c>
    </row>
    <row r="6" spans="1:5" x14ac:dyDescent="0.15">
      <c r="A6" s="10" t="s">
        <v>9</v>
      </c>
      <c r="B6" s="11">
        <v>5858</v>
      </c>
      <c r="C6" s="8">
        <f>SUM(D6:E6)</f>
        <v>12277</v>
      </c>
      <c r="D6" s="12">
        <v>5835</v>
      </c>
      <c r="E6" s="13">
        <v>6442</v>
      </c>
    </row>
    <row r="7" spans="1:5" ht="14.25" thickBot="1" x14ac:dyDescent="0.2">
      <c r="A7" s="10" t="s">
        <v>10</v>
      </c>
      <c r="B7" s="11">
        <v>3056</v>
      </c>
      <c r="C7" s="8">
        <f>SUM(D7:E7)</f>
        <v>6594</v>
      </c>
      <c r="D7" s="12">
        <v>3095</v>
      </c>
      <c r="E7" s="13">
        <v>3499</v>
      </c>
    </row>
    <row r="8" spans="1:5" ht="14.25" thickTop="1" x14ac:dyDescent="0.15">
      <c r="A8" s="14" t="s">
        <v>11</v>
      </c>
      <c r="B8" s="15">
        <f>SUM(B4:B7)</f>
        <v>50363</v>
      </c>
      <c r="C8" s="16">
        <f>SUM(C4:C7)</f>
        <v>103088</v>
      </c>
      <c r="D8" s="16">
        <f>SUM(D4:D7)</f>
        <v>49108</v>
      </c>
      <c r="E8" s="17">
        <f>SUM(E4:E7)</f>
        <v>53980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22">
        <v>39814</v>
      </c>
      <c r="C14" s="23">
        <v>40163</v>
      </c>
      <c r="D14" s="23">
        <f>+B14-C14</f>
        <v>-349</v>
      </c>
      <c r="E14" s="24">
        <f>+D14/C14</f>
        <v>-8.6895899210716332E-3</v>
      </c>
    </row>
    <row r="15" spans="1:5" x14ac:dyDescent="0.15">
      <c r="A15" s="10" t="s">
        <v>8</v>
      </c>
      <c r="B15" s="25">
        <v>1635</v>
      </c>
      <c r="C15" s="12">
        <v>1632</v>
      </c>
      <c r="D15" s="12">
        <f>+B15-C15</f>
        <v>3</v>
      </c>
      <c r="E15" s="26">
        <f>+D15/C15</f>
        <v>1.838235294117647E-3</v>
      </c>
    </row>
    <row r="16" spans="1:5" x14ac:dyDescent="0.15">
      <c r="A16" s="10" t="s">
        <v>9</v>
      </c>
      <c r="B16" s="25">
        <v>5858</v>
      </c>
      <c r="C16" s="12">
        <v>5857</v>
      </c>
      <c r="D16" s="12">
        <f>+B16-C16</f>
        <v>1</v>
      </c>
      <c r="E16" s="26">
        <f>+D16/C16</f>
        <v>1.7073587160662456E-4</v>
      </c>
    </row>
    <row r="17" spans="1:5" ht="14.25" thickBot="1" x14ac:dyDescent="0.2">
      <c r="A17" s="10" t="s">
        <v>10</v>
      </c>
      <c r="B17" s="25">
        <v>3056</v>
      </c>
      <c r="C17" s="12">
        <v>3074</v>
      </c>
      <c r="D17" s="12">
        <f>+B17-C17</f>
        <v>-18</v>
      </c>
      <c r="E17" s="26">
        <f>+D17/C17</f>
        <v>-5.8555627846454128E-3</v>
      </c>
    </row>
    <row r="18" spans="1:5" ht="14.25" thickTop="1" x14ac:dyDescent="0.15">
      <c r="A18" s="14" t="s">
        <v>11</v>
      </c>
      <c r="B18" s="15">
        <f>SUM(B14:B17)</f>
        <v>50363</v>
      </c>
      <c r="C18" s="27">
        <v>50726</v>
      </c>
      <c r="D18" s="27">
        <f>SUM(D14:D17)</f>
        <v>-363</v>
      </c>
      <c r="E18" s="28">
        <f>+D18/C18</f>
        <v>-7.1560935220596929E-3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5" ht="14.25" thickTop="1" x14ac:dyDescent="0.15">
      <c r="A23" s="6" t="s">
        <v>7</v>
      </c>
      <c r="B23" s="25">
        <f>SUM(C4)</f>
        <v>81078</v>
      </c>
      <c r="C23" s="31">
        <v>82129</v>
      </c>
      <c r="D23" s="23">
        <f>+B23-C23</f>
        <v>-1051</v>
      </c>
      <c r="E23" s="24">
        <f>+D23/C23</f>
        <v>-1.2796941397070462E-2</v>
      </c>
    </row>
    <row r="24" spans="1:5" x14ac:dyDescent="0.15">
      <c r="A24" s="10" t="s">
        <v>8</v>
      </c>
      <c r="B24" s="32">
        <f>SUM(C5)</f>
        <v>3139</v>
      </c>
      <c r="C24" s="33">
        <v>3135</v>
      </c>
      <c r="D24" s="12">
        <f>+B24-C24</f>
        <v>4</v>
      </c>
      <c r="E24" s="26">
        <f>+D24/C24</f>
        <v>1.2759170653907496E-3</v>
      </c>
    </row>
    <row r="25" spans="1:5" x14ac:dyDescent="0.15">
      <c r="A25" s="10" t="s">
        <v>9</v>
      </c>
      <c r="B25" s="32">
        <f>SUM(C6)</f>
        <v>12277</v>
      </c>
      <c r="C25" s="33">
        <v>12346</v>
      </c>
      <c r="D25" s="12">
        <f>+B25-C25</f>
        <v>-69</v>
      </c>
      <c r="E25" s="26">
        <f>+D25/C25</f>
        <v>-5.5888546897780661E-3</v>
      </c>
    </row>
    <row r="26" spans="1:5" ht="14.25" thickBot="1" x14ac:dyDescent="0.2">
      <c r="A26" s="10" t="s">
        <v>10</v>
      </c>
      <c r="B26" s="34">
        <f>SUM(C7)</f>
        <v>6594</v>
      </c>
      <c r="C26" s="35">
        <v>6654</v>
      </c>
      <c r="D26" s="12">
        <f>+B26-C26</f>
        <v>-60</v>
      </c>
      <c r="E26" s="26">
        <f>+D26/C26</f>
        <v>-9.017132551848512E-3</v>
      </c>
    </row>
    <row r="27" spans="1:5" ht="14.25" thickTop="1" x14ac:dyDescent="0.15">
      <c r="A27" s="14" t="s">
        <v>11</v>
      </c>
      <c r="B27" s="36">
        <f>SUM(B23:B26)</f>
        <v>103088</v>
      </c>
      <c r="C27" s="37">
        <v>104316</v>
      </c>
      <c r="D27" s="27">
        <f>SUM(D23:D26)</f>
        <v>-1176</v>
      </c>
      <c r="E27" s="28">
        <f>+D27/C27</f>
        <v>-1.1273438398711607E-2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83</v>
      </c>
      <c r="C32" s="39">
        <v>114</v>
      </c>
      <c r="D32" s="40">
        <f>B32-C32</f>
        <v>-31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895</v>
      </c>
      <c r="C35" s="41">
        <v>2040</v>
      </c>
      <c r="D35" s="40">
        <f>B35-C35</f>
        <v>-1145</v>
      </c>
    </row>
    <row r="36" spans="1:4" ht="14.25" thickBot="1" x14ac:dyDescent="0.2">
      <c r="B36" s="66" t="s">
        <v>28</v>
      </c>
      <c r="C36" s="67"/>
      <c r="D36" s="42">
        <f>D32+D35</f>
        <v>-1176</v>
      </c>
    </row>
    <row r="37" spans="1:4" ht="14.25" thickBot="1" x14ac:dyDescent="0.2">
      <c r="B37" s="66" t="s">
        <v>29</v>
      </c>
      <c r="C37" s="67"/>
      <c r="D37" s="42">
        <v>-577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15960</v>
      </c>
    </row>
    <row r="42" spans="1:4" x14ac:dyDescent="0.15">
      <c r="A42" s="49"/>
      <c r="C42" s="50" t="s">
        <v>33</v>
      </c>
      <c r="D42" s="51">
        <v>57822</v>
      </c>
    </row>
    <row r="43" spans="1:4" x14ac:dyDescent="0.15">
      <c r="C43" s="50" t="s">
        <v>34</v>
      </c>
      <c r="D43" s="51">
        <v>29306</v>
      </c>
    </row>
    <row r="44" spans="1:4" x14ac:dyDescent="0.15">
      <c r="C44" s="52" t="s">
        <v>35</v>
      </c>
      <c r="D44" s="51">
        <f>SUM(B27)</f>
        <v>103088</v>
      </c>
    </row>
    <row r="45" spans="1:4" x14ac:dyDescent="0.15">
      <c r="C45" s="52" t="s">
        <v>36</v>
      </c>
      <c r="D45" s="53">
        <f>D43/D44</f>
        <v>0.28428139065652647</v>
      </c>
    </row>
    <row r="46" spans="1:4" ht="14.25" thickBot="1" x14ac:dyDescent="0.2">
      <c r="C46" s="54" t="s">
        <v>37</v>
      </c>
      <c r="D46" s="55">
        <v>46.75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34" zoomScale="115" zoomScaleNormal="100" zoomScaleSheetLayoutView="115" workbookViewId="0">
      <selection activeCell="H32" sqref="H32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40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40231</v>
      </c>
      <c r="C4" s="8">
        <v>81625</v>
      </c>
      <c r="D4" s="8">
        <v>38980</v>
      </c>
      <c r="E4" s="9">
        <v>42645</v>
      </c>
    </row>
    <row r="5" spans="1:5" x14ac:dyDescent="0.15">
      <c r="A5" s="10" t="s">
        <v>8</v>
      </c>
      <c r="B5" s="11">
        <v>1637</v>
      </c>
      <c r="C5" s="8">
        <f>SUM(D5:E5)</f>
        <v>3134</v>
      </c>
      <c r="D5" s="12">
        <v>1494</v>
      </c>
      <c r="E5" s="13">
        <v>1640</v>
      </c>
    </row>
    <row r="6" spans="1:5" x14ac:dyDescent="0.15">
      <c r="A6" s="10" t="s">
        <v>9</v>
      </c>
      <c r="B6" s="11">
        <v>5870</v>
      </c>
      <c r="C6" s="8">
        <f>SUM(D6:E6)</f>
        <v>12297</v>
      </c>
      <c r="D6" s="12">
        <v>5849</v>
      </c>
      <c r="E6" s="13">
        <v>6448</v>
      </c>
    </row>
    <row r="7" spans="1:5" ht="14.25" thickBot="1" x14ac:dyDescent="0.2">
      <c r="A7" s="10" t="s">
        <v>10</v>
      </c>
      <c r="B7" s="11">
        <v>3064</v>
      </c>
      <c r="C7" s="8">
        <f>SUM(D7:E7)</f>
        <v>6596</v>
      </c>
      <c r="D7" s="12">
        <v>3102</v>
      </c>
      <c r="E7" s="13">
        <v>3494</v>
      </c>
    </row>
    <row r="8" spans="1:5" ht="14.25" thickTop="1" x14ac:dyDescent="0.15">
      <c r="A8" s="14" t="s">
        <v>11</v>
      </c>
      <c r="B8" s="15">
        <f>SUM(B4:B7)</f>
        <v>50802</v>
      </c>
      <c r="C8" s="16">
        <f>SUM(C4:C7)</f>
        <v>103652</v>
      </c>
      <c r="D8" s="16">
        <f>SUM(D4:D7)</f>
        <v>49425</v>
      </c>
      <c r="E8" s="17">
        <f>SUM(E4:E7)</f>
        <v>54227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22">
        <v>40231</v>
      </c>
      <c r="C14" s="23">
        <v>39814</v>
      </c>
      <c r="D14" s="23">
        <f>+B14-C14</f>
        <v>417</v>
      </c>
      <c r="E14" s="24">
        <f>+D14/C14</f>
        <v>1.0473702717637012E-2</v>
      </c>
    </row>
    <row r="15" spans="1:5" x14ac:dyDescent="0.15">
      <c r="A15" s="10" t="s">
        <v>8</v>
      </c>
      <c r="B15" s="25">
        <v>1637</v>
      </c>
      <c r="C15" s="12">
        <v>1635</v>
      </c>
      <c r="D15" s="12">
        <f>+B15-C15</f>
        <v>2</v>
      </c>
      <c r="E15" s="26">
        <f>+D15/C15</f>
        <v>1.2232415902140672E-3</v>
      </c>
    </row>
    <row r="16" spans="1:5" x14ac:dyDescent="0.15">
      <c r="A16" s="10" t="s">
        <v>9</v>
      </c>
      <c r="B16" s="25">
        <v>5870</v>
      </c>
      <c r="C16" s="12">
        <v>5858</v>
      </c>
      <c r="D16" s="12">
        <f>+B16-C16</f>
        <v>12</v>
      </c>
      <c r="E16" s="26">
        <f>+D16/C16</f>
        <v>2.0484807101399795E-3</v>
      </c>
    </row>
    <row r="17" spans="1:10" ht="14.25" thickBot="1" x14ac:dyDescent="0.2">
      <c r="A17" s="10" t="s">
        <v>10</v>
      </c>
      <c r="B17" s="25">
        <v>3064</v>
      </c>
      <c r="C17" s="12">
        <v>3056</v>
      </c>
      <c r="D17" s="12">
        <f>+B17-C17</f>
        <v>8</v>
      </c>
      <c r="E17" s="26">
        <f>+D17/C17</f>
        <v>2.617801047120419E-3</v>
      </c>
    </row>
    <row r="18" spans="1:10" ht="14.25" thickTop="1" x14ac:dyDescent="0.15">
      <c r="A18" s="14" t="s">
        <v>11</v>
      </c>
      <c r="B18" s="15">
        <f>SUM(B14:B17)</f>
        <v>50802</v>
      </c>
      <c r="C18" s="27">
        <v>50363</v>
      </c>
      <c r="D18" s="27">
        <f>SUM(D14:D17)</f>
        <v>439</v>
      </c>
      <c r="E18" s="28">
        <f>+D18/C18</f>
        <v>8.7167166372138279E-3</v>
      </c>
    </row>
    <row r="19" spans="1:10" x14ac:dyDescent="0.15">
      <c r="B19" s="1" t="s">
        <v>18</v>
      </c>
    </row>
    <row r="21" spans="1:10" x14ac:dyDescent="0.15">
      <c r="A21" s="71" t="s">
        <v>2</v>
      </c>
      <c r="B21" s="73" t="s">
        <v>19</v>
      </c>
      <c r="C21" s="74"/>
      <c r="D21" s="74"/>
      <c r="E21" s="75"/>
    </row>
    <row r="22" spans="1:10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10" ht="14.25" thickTop="1" x14ac:dyDescent="0.15">
      <c r="A23" s="6" t="s">
        <v>7</v>
      </c>
      <c r="B23" s="25">
        <f>SUM(C4)</f>
        <v>81625</v>
      </c>
      <c r="C23" s="31">
        <v>82129</v>
      </c>
      <c r="D23" s="23">
        <f>+B23-C23</f>
        <v>-504</v>
      </c>
      <c r="E23" s="24">
        <f>+D23/C23</f>
        <v>-6.1366874063972527E-3</v>
      </c>
    </row>
    <row r="24" spans="1:10" x14ac:dyDescent="0.15">
      <c r="A24" s="10" t="s">
        <v>8</v>
      </c>
      <c r="B24" s="32">
        <v>3134</v>
      </c>
      <c r="C24" s="33">
        <v>3135</v>
      </c>
      <c r="D24" s="12">
        <f>+B24-C24</f>
        <v>-1</v>
      </c>
      <c r="E24" s="26">
        <f>+D24/C24</f>
        <v>-3.1897926634768739E-4</v>
      </c>
    </row>
    <row r="25" spans="1:10" x14ac:dyDescent="0.15">
      <c r="A25" s="10" t="s">
        <v>9</v>
      </c>
      <c r="B25" s="32">
        <v>12297</v>
      </c>
      <c r="C25" s="33">
        <v>12346</v>
      </c>
      <c r="D25" s="12">
        <f>+B25-C25</f>
        <v>-49</v>
      </c>
      <c r="E25" s="26">
        <f>+D25/C25</f>
        <v>-3.9688968086829743E-3</v>
      </c>
      <c r="J25" t="s">
        <v>46</v>
      </c>
    </row>
    <row r="26" spans="1:10" ht="14.25" thickBot="1" x14ac:dyDescent="0.2">
      <c r="A26" s="10" t="s">
        <v>10</v>
      </c>
      <c r="B26" s="34">
        <v>6596</v>
      </c>
      <c r="C26" s="35">
        <v>6654</v>
      </c>
      <c r="D26" s="59">
        <f>+B26-C26</f>
        <v>-58</v>
      </c>
      <c r="E26" s="26">
        <f>+D26/C26</f>
        <v>-8.716561466786895E-3</v>
      </c>
    </row>
    <row r="27" spans="1:10" ht="14.25" thickTop="1" x14ac:dyDescent="0.15">
      <c r="A27" s="14" t="s">
        <v>11</v>
      </c>
      <c r="B27" s="36">
        <f>SUM(B23:B26)</f>
        <v>103652</v>
      </c>
      <c r="C27" s="37">
        <v>104316</v>
      </c>
      <c r="D27" s="27">
        <f>+B27-C27</f>
        <v>-664</v>
      </c>
      <c r="E27" s="28">
        <f>+D27/C27</f>
        <v>-6.365274742129683E-3</v>
      </c>
    </row>
    <row r="28" spans="1:10" x14ac:dyDescent="0.15">
      <c r="B28" s="1" t="s">
        <v>20</v>
      </c>
    </row>
    <row r="29" spans="1:10" ht="14.25" thickBot="1" x14ac:dyDescent="0.2"/>
    <row r="30" spans="1:10" ht="14.25" thickBot="1" x14ac:dyDescent="0.2">
      <c r="B30" s="63" t="s">
        <v>21</v>
      </c>
      <c r="C30" s="64"/>
      <c r="D30" s="65"/>
    </row>
    <row r="31" spans="1:10" ht="14.25" thickBot="1" x14ac:dyDescent="0.2">
      <c r="B31" s="38" t="s">
        <v>22</v>
      </c>
      <c r="C31" s="38" t="s">
        <v>23</v>
      </c>
      <c r="D31" s="38" t="s">
        <v>24</v>
      </c>
    </row>
    <row r="32" spans="1:10" ht="14.25" thickBot="1" x14ac:dyDescent="0.2">
      <c r="B32" s="39">
        <v>89</v>
      </c>
      <c r="C32" s="39">
        <v>99</v>
      </c>
      <c r="D32" s="40">
        <f>B32-C32</f>
        <v>-10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971</v>
      </c>
      <c r="C35" s="41">
        <v>395</v>
      </c>
      <c r="D35" s="40">
        <f>B35-C35</f>
        <v>576</v>
      </c>
    </row>
    <row r="36" spans="1:4" ht="14.25" thickBot="1" x14ac:dyDescent="0.2">
      <c r="B36" s="66" t="s">
        <v>28</v>
      </c>
      <c r="C36" s="67"/>
      <c r="D36" s="42">
        <f>D32+D35</f>
        <v>566</v>
      </c>
    </row>
    <row r="37" spans="1:4" ht="14.25" thickBot="1" x14ac:dyDescent="0.2">
      <c r="B37" s="66" t="s">
        <v>29</v>
      </c>
      <c r="C37" s="67"/>
      <c r="D37" s="42">
        <v>-676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16035</v>
      </c>
    </row>
    <row r="42" spans="1:4" x14ac:dyDescent="0.15">
      <c r="A42" s="49"/>
      <c r="C42" s="50" t="s">
        <v>33</v>
      </c>
      <c r="D42" s="51">
        <v>58266</v>
      </c>
    </row>
    <row r="43" spans="1:4" x14ac:dyDescent="0.15">
      <c r="C43" s="50" t="s">
        <v>34</v>
      </c>
      <c r="D43" s="51">
        <v>29351</v>
      </c>
    </row>
    <row r="44" spans="1:4" x14ac:dyDescent="0.15">
      <c r="C44" s="52" t="s">
        <v>35</v>
      </c>
      <c r="D44" s="51">
        <f>SUM(B27)</f>
        <v>103652</v>
      </c>
    </row>
    <row r="45" spans="1:4" x14ac:dyDescent="0.15">
      <c r="C45" s="52" t="s">
        <v>36</v>
      </c>
      <c r="D45" s="53">
        <f>D43/D44</f>
        <v>0.28316867981322114</v>
      </c>
    </row>
    <row r="46" spans="1:4" ht="14.25" thickBot="1" x14ac:dyDescent="0.2">
      <c r="C46" s="54" t="s">
        <v>37</v>
      </c>
      <c r="D46" s="55">
        <v>46.75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34" zoomScale="115" zoomScaleNormal="100" zoomScaleSheetLayoutView="115" workbookViewId="0">
      <selection activeCell="D36" sqref="D36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41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40237</v>
      </c>
      <c r="C4" s="8">
        <v>81604</v>
      </c>
      <c r="D4" s="8">
        <v>38969</v>
      </c>
      <c r="E4" s="9">
        <v>42635</v>
      </c>
    </row>
    <row r="5" spans="1:5" x14ac:dyDescent="0.15">
      <c r="A5" s="10" t="s">
        <v>8</v>
      </c>
      <c r="B5" s="11">
        <v>1633</v>
      </c>
      <c r="C5" s="8">
        <f>SUM(D5:E5)</f>
        <v>3126</v>
      </c>
      <c r="D5" s="12">
        <v>1491</v>
      </c>
      <c r="E5" s="13">
        <v>1635</v>
      </c>
    </row>
    <row r="6" spans="1:5" x14ac:dyDescent="0.15">
      <c r="A6" s="10" t="s">
        <v>9</v>
      </c>
      <c r="B6" s="11">
        <v>5869</v>
      </c>
      <c r="C6" s="8">
        <f>SUM(D6:E6)</f>
        <v>12292</v>
      </c>
      <c r="D6" s="12">
        <v>5850</v>
      </c>
      <c r="E6" s="13">
        <v>6442</v>
      </c>
    </row>
    <row r="7" spans="1:5" ht="14.25" thickBot="1" x14ac:dyDescent="0.2">
      <c r="A7" s="10" t="s">
        <v>10</v>
      </c>
      <c r="B7" s="11">
        <v>3067</v>
      </c>
      <c r="C7" s="8">
        <f>SUM(D7:E7)</f>
        <v>6599</v>
      </c>
      <c r="D7" s="12">
        <v>3104</v>
      </c>
      <c r="E7" s="13">
        <v>3495</v>
      </c>
    </row>
    <row r="8" spans="1:5" ht="14.25" thickTop="1" x14ac:dyDescent="0.15">
      <c r="A8" s="14" t="s">
        <v>11</v>
      </c>
      <c r="B8" s="15">
        <f>SUM(B4:B7)</f>
        <v>50806</v>
      </c>
      <c r="C8" s="16">
        <f>SUM(C4:C7)</f>
        <v>103621</v>
      </c>
      <c r="D8" s="16">
        <f>SUM(D4:D7)</f>
        <v>49414</v>
      </c>
      <c r="E8" s="17">
        <f>SUM(E4:E7)</f>
        <v>54207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22">
        <v>40237</v>
      </c>
      <c r="C14" s="22">
        <v>40231</v>
      </c>
      <c r="D14" s="23">
        <f>+B14-C14</f>
        <v>6</v>
      </c>
      <c r="E14" s="24">
        <f>+D14/C14</f>
        <v>1.4913872386965274E-4</v>
      </c>
    </row>
    <row r="15" spans="1:5" x14ac:dyDescent="0.15">
      <c r="A15" s="10" t="s">
        <v>8</v>
      </c>
      <c r="B15" s="25">
        <v>1633</v>
      </c>
      <c r="C15" s="25">
        <v>1637</v>
      </c>
      <c r="D15" s="12">
        <f>+B15-C15</f>
        <v>-4</v>
      </c>
      <c r="E15" s="26">
        <f>+D15/C15</f>
        <v>-2.4434941967012829E-3</v>
      </c>
    </row>
    <row r="16" spans="1:5" x14ac:dyDescent="0.15">
      <c r="A16" s="10" t="s">
        <v>9</v>
      </c>
      <c r="B16" s="25">
        <v>5869</v>
      </c>
      <c r="C16" s="25">
        <v>5870</v>
      </c>
      <c r="D16" s="12">
        <f>+B16-C16</f>
        <v>-1</v>
      </c>
      <c r="E16" s="26">
        <f>+D16/C16</f>
        <v>-1.7035775127768313E-4</v>
      </c>
    </row>
    <row r="17" spans="1:5" ht="14.25" thickBot="1" x14ac:dyDescent="0.2">
      <c r="A17" s="10" t="s">
        <v>10</v>
      </c>
      <c r="B17" s="25">
        <v>3067</v>
      </c>
      <c r="C17" s="25">
        <v>3064</v>
      </c>
      <c r="D17" s="12">
        <f>+B17-C17</f>
        <v>3</v>
      </c>
      <c r="E17" s="26">
        <f>+D17/C17</f>
        <v>9.7911227154046988E-4</v>
      </c>
    </row>
    <row r="18" spans="1:5" ht="14.25" thickTop="1" x14ac:dyDescent="0.15">
      <c r="A18" s="14" t="s">
        <v>11</v>
      </c>
      <c r="B18" s="15">
        <f>SUM(B14:B17)</f>
        <v>50806</v>
      </c>
      <c r="C18" s="15">
        <f>SUM(C14:C17)</f>
        <v>50802</v>
      </c>
      <c r="D18" s="27">
        <f>SUM(D14:D17)</f>
        <v>4</v>
      </c>
      <c r="E18" s="28">
        <f>+D18/C18</f>
        <v>7.8737057596157636E-5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5" ht="14.25" thickTop="1" x14ac:dyDescent="0.15">
      <c r="A23" s="6" t="s">
        <v>7</v>
      </c>
      <c r="B23" s="25">
        <f>SUM(C4)</f>
        <v>81604</v>
      </c>
      <c r="C23" s="31">
        <v>81625</v>
      </c>
      <c r="D23" s="23">
        <f>+B23-C23</f>
        <v>-21</v>
      </c>
      <c r="E23" s="24">
        <f>+D23/C23</f>
        <v>-2.5727411944869832E-4</v>
      </c>
    </row>
    <row r="24" spans="1:5" x14ac:dyDescent="0.15">
      <c r="A24" s="10" t="s">
        <v>8</v>
      </c>
      <c r="B24" s="32">
        <f>SUM(C5)</f>
        <v>3126</v>
      </c>
      <c r="C24" s="33">
        <v>3134</v>
      </c>
      <c r="D24" s="12">
        <f>+B24-C24</f>
        <v>-8</v>
      </c>
      <c r="E24" s="26">
        <f>+D24/C24</f>
        <v>-2.5526483726866626E-3</v>
      </c>
    </row>
    <row r="25" spans="1:5" x14ac:dyDescent="0.15">
      <c r="A25" s="10" t="s">
        <v>9</v>
      </c>
      <c r="B25" s="32">
        <f>SUM(C6)</f>
        <v>12292</v>
      </c>
      <c r="C25" s="33">
        <v>12297</v>
      </c>
      <c r="D25" s="12">
        <f>+B25-C25</f>
        <v>-5</v>
      </c>
      <c r="E25" s="26">
        <f>+D25/C25</f>
        <v>-4.0660323656176303E-4</v>
      </c>
    </row>
    <row r="26" spans="1:5" ht="14.25" thickBot="1" x14ac:dyDescent="0.2">
      <c r="A26" s="10" t="s">
        <v>10</v>
      </c>
      <c r="B26" s="34">
        <f>SUM(C7)</f>
        <v>6599</v>
      </c>
      <c r="C26" s="35">
        <v>6596</v>
      </c>
      <c r="D26" s="12">
        <f>+B26-C26</f>
        <v>3</v>
      </c>
      <c r="E26" s="26">
        <f>+D26/C26</f>
        <v>4.5482110369921165E-4</v>
      </c>
    </row>
    <row r="27" spans="1:5" ht="14.25" thickTop="1" x14ac:dyDescent="0.15">
      <c r="A27" s="14" t="s">
        <v>11</v>
      </c>
      <c r="B27" s="36">
        <f>SUM(B23:B26)</f>
        <v>103621</v>
      </c>
      <c r="C27" s="37">
        <f>SUM(C23:C26)</f>
        <v>103652</v>
      </c>
      <c r="D27" s="27">
        <f>SUM(D23:D26)</f>
        <v>-31</v>
      </c>
      <c r="E27" s="28">
        <f>+D27/C27</f>
        <v>-2.9907768301624667E-4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77</v>
      </c>
      <c r="C32" s="39">
        <v>103</v>
      </c>
      <c r="D32" s="40">
        <f>B32-C32</f>
        <v>-26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276</v>
      </c>
      <c r="C35" s="41">
        <v>281</v>
      </c>
      <c r="D35" s="40">
        <f>B35-C35</f>
        <v>-5</v>
      </c>
    </row>
    <row r="36" spans="1:4" ht="14.25" thickBot="1" x14ac:dyDescent="0.2">
      <c r="B36" s="66" t="s">
        <v>28</v>
      </c>
      <c r="C36" s="67"/>
      <c r="D36" s="42">
        <f>D32+D35</f>
        <v>-31</v>
      </c>
    </row>
    <row r="37" spans="1:4" ht="14.25" thickBot="1" x14ac:dyDescent="0.2">
      <c r="B37" s="66" t="s">
        <v>29</v>
      </c>
      <c r="C37" s="67"/>
      <c r="D37" s="42">
        <v>-727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16018</v>
      </c>
    </row>
    <row r="42" spans="1:4" x14ac:dyDescent="0.15">
      <c r="A42" s="49"/>
      <c r="C42" s="50" t="s">
        <v>33</v>
      </c>
      <c r="D42" s="51">
        <v>58233</v>
      </c>
    </row>
    <row r="43" spans="1:4" x14ac:dyDescent="0.15">
      <c r="C43" s="50" t="s">
        <v>34</v>
      </c>
      <c r="D43" s="51">
        <v>29370</v>
      </c>
    </row>
    <row r="44" spans="1:4" x14ac:dyDescent="0.15">
      <c r="C44" s="52" t="s">
        <v>35</v>
      </c>
      <c r="D44" s="51">
        <f>SUM(B27)</f>
        <v>103621</v>
      </c>
    </row>
    <row r="45" spans="1:4" x14ac:dyDescent="0.15">
      <c r="C45" s="52" t="s">
        <v>36</v>
      </c>
      <c r="D45" s="53">
        <f>D43/D44</f>
        <v>0.28343675509790489</v>
      </c>
    </row>
    <row r="46" spans="1:4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34" zoomScale="115" zoomScaleNormal="100" zoomScaleSheetLayoutView="115" workbookViewId="0">
      <selection activeCell="B36" sqref="B36:C36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42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40249</v>
      </c>
      <c r="C4" s="8">
        <v>81619</v>
      </c>
      <c r="D4" s="8">
        <v>38990</v>
      </c>
      <c r="E4" s="9">
        <v>42629</v>
      </c>
    </row>
    <row r="5" spans="1:5" x14ac:dyDescent="0.15">
      <c r="A5" s="10" t="s">
        <v>8</v>
      </c>
      <c r="B5" s="11">
        <v>1633</v>
      </c>
      <c r="C5" s="8">
        <f>SUM(D5:E5)</f>
        <v>3126</v>
      </c>
      <c r="D5" s="12">
        <v>1493</v>
      </c>
      <c r="E5" s="13">
        <v>1633</v>
      </c>
    </row>
    <row r="6" spans="1:5" x14ac:dyDescent="0.15">
      <c r="A6" s="10" t="s">
        <v>9</v>
      </c>
      <c r="B6" s="11">
        <v>5873</v>
      </c>
      <c r="C6" s="8">
        <v>12299</v>
      </c>
      <c r="D6" s="12">
        <v>5852</v>
      </c>
      <c r="E6" s="13">
        <v>6447</v>
      </c>
    </row>
    <row r="7" spans="1:5" ht="14.25" thickBot="1" x14ac:dyDescent="0.2">
      <c r="A7" s="10" t="s">
        <v>10</v>
      </c>
      <c r="B7" s="11">
        <v>3070</v>
      </c>
      <c r="C7" s="8">
        <v>6601</v>
      </c>
      <c r="D7" s="12">
        <v>3110</v>
      </c>
      <c r="E7" s="13">
        <v>3491</v>
      </c>
    </row>
    <row r="8" spans="1:5" ht="14.25" thickTop="1" x14ac:dyDescent="0.15">
      <c r="A8" s="14" t="s">
        <v>11</v>
      </c>
      <c r="B8" s="15">
        <f>SUM(B4:B7)</f>
        <v>50825</v>
      </c>
      <c r="C8" s="16">
        <f>SUM(C4:C7)</f>
        <v>103645</v>
      </c>
      <c r="D8" s="16">
        <f>SUM(D4:D7)</f>
        <v>49445</v>
      </c>
      <c r="E8" s="17">
        <f>SUM(E4:E7)</f>
        <v>54200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f>B4</f>
        <v>40249</v>
      </c>
      <c r="C14" s="7">
        <v>40237</v>
      </c>
      <c r="D14" s="23">
        <f>+B14-C14</f>
        <v>12</v>
      </c>
      <c r="E14" s="24">
        <f>+D14/C14</f>
        <v>2.9823296965479531E-4</v>
      </c>
    </row>
    <row r="15" spans="1:5" x14ac:dyDescent="0.15">
      <c r="A15" s="10" t="s">
        <v>8</v>
      </c>
      <c r="B15" s="57">
        <f t="shared" ref="B15:B17" si="0">B5</f>
        <v>1633</v>
      </c>
      <c r="C15" s="11">
        <v>1633</v>
      </c>
      <c r="D15" s="12">
        <f>+B15-C15</f>
        <v>0</v>
      </c>
      <c r="E15" s="26">
        <f>+D15/C15</f>
        <v>0</v>
      </c>
    </row>
    <row r="16" spans="1:5" x14ac:dyDescent="0.15">
      <c r="A16" s="10" t="s">
        <v>9</v>
      </c>
      <c r="B16" s="57">
        <f t="shared" si="0"/>
        <v>5873</v>
      </c>
      <c r="C16" s="11">
        <v>5869</v>
      </c>
      <c r="D16" s="12">
        <f>+B16-C16</f>
        <v>4</v>
      </c>
      <c r="E16" s="26">
        <f>+D16/C16</f>
        <v>6.8154711194411317E-4</v>
      </c>
    </row>
    <row r="17" spans="1:5" ht="14.25" thickBot="1" x14ac:dyDescent="0.2">
      <c r="A17" s="10" t="s">
        <v>10</v>
      </c>
      <c r="B17" s="25">
        <f t="shared" si="0"/>
        <v>3070</v>
      </c>
      <c r="C17" s="11">
        <v>3067</v>
      </c>
      <c r="D17" s="12">
        <f>+B17-C17</f>
        <v>3</v>
      </c>
      <c r="E17" s="26">
        <f>+D17/C17</f>
        <v>9.7815454841865008E-4</v>
      </c>
    </row>
    <row r="18" spans="1:5" ht="14.25" thickTop="1" x14ac:dyDescent="0.15">
      <c r="A18" s="14" t="s">
        <v>11</v>
      </c>
      <c r="B18" s="15">
        <f>SUM(B14:B17)</f>
        <v>50825</v>
      </c>
      <c r="C18" s="15">
        <f>SUM(C14:C17)</f>
        <v>50806</v>
      </c>
      <c r="D18" s="27">
        <f>SUM(D14:D17)</f>
        <v>19</v>
      </c>
      <c r="E18" s="28">
        <f>+D18/C18</f>
        <v>3.7397157816005983E-4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9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81619</v>
      </c>
      <c r="C23" s="25">
        <v>81604</v>
      </c>
      <c r="D23" s="23">
        <f>+B23-C23</f>
        <v>15</v>
      </c>
      <c r="E23" s="24">
        <f>+D23/C23</f>
        <v>1.8381451889613255E-4</v>
      </c>
    </row>
    <row r="24" spans="1:5" x14ac:dyDescent="0.15">
      <c r="A24" s="10" t="s">
        <v>8</v>
      </c>
      <c r="B24" s="32">
        <f>C5</f>
        <v>3126</v>
      </c>
      <c r="C24" s="25">
        <v>3126</v>
      </c>
      <c r="D24" s="12">
        <f>+B24-C24</f>
        <v>0</v>
      </c>
      <c r="E24" s="26">
        <f>+D24/C24</f>
        <v>0</v>
      </c>
    </row>
    <row r="25" spans="1:5" x14ac:dyDescent="0.15">
      <c r="A25" s="10" t="s">
        <v>9</v>
      </c>
      <c r="B25" s="32">
        <f>C6</f>
        <v>12299</v>
      </c>
      <c r="C25" s="25">
        <v>12292</v>
      </c>
      <c r="D25" s="12">
        <f>+B25-C25</f>
        <v>7</v>
      </c>
      <c r="E25" s="26">
        <f>+D25/C25</f>
        <v>5.6947608200455578E-4</v>
      </c>
    </row>
    <row r="26" spans="1:5" ht="14.25" thickBot="1" x14ac:dyDescent="0.2">
      <c r="A26" s="10" t="s">
        <v>10</v>
      </c>
      <c r="B26" s="32">
        <f>C7</f>
        <v>6601</v>
      </c>
      <c r="C26" s="25">
        <v>6599</v>
      </c>
      <c r="D26" s="12">
        <f>+B26-C26</f>
        <v>2</v>
      </c>
      <c r="E26" s="26">
        <f>+D26/C26</f>
        <v>3.0307622367025305E-4</v>
      </c>
    </row>
    <row r="27" spans="1:5" ht="14.25" thickTop="1" x14ac:dyDescent="0.15">
      <c r="A27" s="14" t="s">
        <v>11</v>
      </c>
      <c r="B27" s="36">
        <f>SUM(B23:B26)</f>
        <v>103645</v>
      </c>
      <c r="C27" s="36">
        <v>103621</v>
      </c>
      <c r="D27" s="27">
        <f>SUM(D23:D26)</f>
        <v>24</v>
      </c>
      <c r="E27" s="28">
        <f>+D27/C27</f>
        <v>2.3161328302178131E-4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86</v>
      </c>
      <c r="C32" s="39">
        <v>86</v>
      </c>
      <c r="D32" s="40">
        <f>B32-C32</f>
        <v>0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246</v>
      </c>
      <c r="C35" s="41">
        <v>222</v>
      </c>
      <c r="D35" s="40">
        <f>B35-C35</f>
        <v>24</v>
      </c>
    </row>
    <row r="36" spans="1:4" ht="14.25" thickBot="1" x14ac:dyDescent="0.2">
      <c r="B36" s="66" t="s">
        <v>28</v>
      </c>
      <c r="C36" s="67"/>
      <c r="D36" s="42">
        <f>D32+D35</f>
        <v>24</v>
      </c>
    </row>
    <row r="37" spans="1:4" ht="14.25" thickBot="1" x14ac:dyDescent="0.2">
      <c r="B37" s="66" t="s">
        <v>29</v>
      </c>
      <c r="C37" s="67"/>
      <c r="D37" s="58">
        <v>-677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16028</v>
      </c>
    </row>
    <row r="42" spans="1:4" x14ac:dyDescent="0.15">
      <c r="A42" s="49"/>
      <c r="C42" s="50" t="s">
        <v>33</v>
      </c>
      <c r="D42" s="51">
        <v>58241</v>
      </c>
    </row>
    <row r="43" spans="1:4" x14ac:dyDescent="0.15">
      <c r="C43" s="50" t="s">
        <v>34</v>
      </c>
      <c r="D43" s="51">
        <v>29376</v>
      </c>
    </row>
    <row r="44" spans="1:4" x14ac:dyDescent="0.15">
      <c r="C44" s="52" t="s">
        <v>35</v>
      </c>
      <c r="D44" s="51">
        <v>103645</v>
      </c>
    </row>
    <row r="45" spans="1:4" x14ac:dyDescent="0.15">
      <c r="C45" s="52" t="s">
        <v>36</v>
      </c>
      <c r="D45" s="53">
        <f>D43/D44</f>
        <v>0.28342901249457281</v>
      </c>
    </row>
    <row r="46" spans="1:4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25" zoomScale="115" zoomScaleNormal="100" zoomScaleSheetLayoutView="115" workbookViewId="0">
      <selection activeCell="D38" sqref="D38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43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40248</v>
      </c>
      <c r="C4" s="8">
        <v>81614</v>
      </c>
      <c r="D4" s="8">
        <v>38976</v>
      </c>
      <c r="E4" s="9">
        <v>42638</v>
      </c>
    </row>
    <row r="5" spans="1:5" x14ac:dyDescent="0.15">
      <c r="A5" s="10" t="s">
        <v>8</v>
      </c>
      <c r="B5" s="11">
        <v>1637</v>
      </c>
      <c r="C5" s="8">
        <v>3124</v>
      </c>
      <c r="D5" s="12">
        <v>1496</v>
      </c>
      <c r="E5" s="13">
        <v>1628</v>
      </c>
    </row>
    <row r="6" spans="1:5" x14ac:dyDescent="0.15">
      <c r="A6" s="10" t="s">
        <v>9</v>
      </c>
      <c r="B6" s="11">
        <v>5864</v>
      </c>
      <c r="C6" s="8">
        <v>12290</v>
      </c>
      <c r="D6" s="12">
        <v>5859</v>
      </c>
      <c r="E6" s="13">
        <v>6431</v>
      </c>
    </row>
    <row r="7" spans="1:5" ht="14.25" thickBot="1" x14ac:dyDescent="0.2">
      <c r="A7" s="10" t="s">
        <v>10</v>
      </c>
      <c r="B7" s="11">
        <v>3069</v>
      </c>
      <c r="C7" s="8">
        <v>6597</v>
      </c>
      <c r="D7" s="12">
        <v>3110</v>
      </c>
      <c r="E7" s="13">
        <v>3487</v>
      </c>
    </row>
    <row r="8" spans="1:5" ht="14.25" thickTop="1" x14ac:dyDescent="0.15">
      <c r="A8" s="14" t="s">
        <v>11</v>
      </c>
      <c r="B8" s="15">
        <f>SUM(B4:B7)</f>
        <v>50818</v>
      </c>
      <c r="C8" s="16">
        <f>SUM(C4:C7)</f>
        <v>103625</v>
      </c>
      <c r="D8" s="16">
        <f>SUM(D4:D7)</f>
        <v>49441</v>
      </c>
      <c r="E8" s="17">
        <f>SUM(E4:E7)</f>
        <v>54184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f>B4</f>
        <v>40248</v>
      </c>
      <c r="C14" s="7">
        <v>40249</v>
      </c>
      <c r="D14" s="23">
        <f>+B14-C14</f>
        <v>-1</v>
      </c>
      <c r="E14" s="24">
        <f>+D14/C14</f>
        <v>-2.4845337772367015E-5</v>
      </c>
    </row>
    <row r="15" spans="1:5" x14ac:dyDescent="0.15">
      <c r="A15" s="10" t="s">
        <v>8</v>
      </c>
      <c r="B15" s="57">
        <f t="shared" ref="B15:B17" si="0">B5</f>
        <v>1637</v>
      </c>
      <c r="C15" s="11">
        <v>1633</v>
      </c>
      <c r="D15" s="12">
        <f>+B15-C15</f>
        <v>4</v>
      </c>
      <c r="E15" s="26">
        <f>+D15/C15</f>
        <v>2.449479485609308E-3</v>
      </c>
    </row>
    <row r="16" spans="1:5" x14ac:dyDescent="0.15">
      <c r="A16" s="10" t="s">
        <v>9</v>
      </c>
      <c r="B16" s="57">
        <f t="shared" si="0"/>
        <v>5864</v>
      </c>
      <c r="C16" s="11">
        <v>5873</v>
      </c>
      <c r="D16" s="12">
        <f>+B16-C16</f>
        <v>-9</v>
      </c>
      <c r="E16" s="26">
        <f>+D16/C16</f>
        <v>-1.532436574152903E-3</v>
      </c>
    </row>
    <row r="17" spans="1:5" ht="14.25" thickBot="1" x14ac:dyDescent="0.2">
      <c r="A17" s="10" t="s">
        <v>10</v>
      </c>
      <c r="B17" s="25">
        <f t="shared" si="0"/>
        <v>3069</v>
      </c>
      <c r="C17" s="11">
        <v>3070</v>
      </c>
      <c r="D17" s="12">
        <f>+B17-C17</f>
        <v>-1</v>
      </c>
      <c r="E17" s="26">
        <f>+D17/C17</f>
        <v>-3.2573289902280132E-4</v>
      </c>
    </row>
    <row r="18" spans="1:5" ht="14.25" thickTop="1" x14ac:dyDescent="0.15">
      <c r="A18" s="14" t="s">
        <v>11</v>
      </c>
      <c r="B18" s="15">
        <f>SUM(B14:B17)</f>
        <v>50818</v>
      </c>
      <c r="C18" s="15">
        <f>SUM(C14:C17)</f>
        <v>50825</v>
      </c>
      <c r="D18" s="27">
        <f>SUM(D14:D17)</f>
        <v>-7</v>
      </c>
      <c r="E18" s="28">
        <f>+D18/C18</f>
        <v>-1.3772749631087063E-4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81614</v>
      </c>
      <c r="C23" s="25">
        <v>81619</v>
      </c>
      <c r="D23" s="23">
        <f>+B23-C23</f>
        <v>-5</v>
      </c>
      <c r="E23" s="24">
        <f>+D23/C23</f>
        <v>-6.1260245776106057E-5</v>
      </c>
    </row>
    <row r="24" spans="1:5" x14ac:dyDescent="0.15">
      <c r="A24" s="10" t="s">
        <v>8</v>
      </c>
      <c r="B24" s="32">
        <f>C5</f>
        <v>3124</v>
      </c>
      <c r="C24" s="25">
        <v>3126</v>
      </c>
      <c r="D24" s="12">
        <f>+B24-C24</f>
        <v>-2</v>
      </c>
      <c r="E24" s="26">
        <f>+D24/C24</f>
        <v>-6.3979526551503517E-4</v>
      </c>
    </row>
    <row r="25" spans="1:5" x14ac:dyDescent="0.15">
      <c r="A25" s="10" t="s">
        <v>9</v>
      </c>
      <c r="B25" s="32">
        <f>C6</f>
        <v>12290</v>
      </c>
      <c r="C25" s="25">
        <v>12299</v>
      </c>
      <c r="D25" s="12">
        <f>+B25-C25</f>
        <v>-9</v>
      </c>
      <c r="E25" s="26">
        <f>+D25/C25</f>
        <v>-7.3176681030978131E-4</v>
      </c>
    </row>
    <row r="26" spans="1:5" ht="14.25" thickBot="1" x14ac:dyDescent="0.2">
      <c r="A26" s="10" t="s">
        <v>10</v>
      </c>
      <c r="B26" s="32">
        <f>C7</f>
        <v>6597</v>
      </c>
      <c r="C26" s="25">
        <v>6601</v>
      </c>
      <c r="D26" s="12">
        <f>+B26-C26</f>
        <v>-4</v>
      </c>
      <c r="E26" s="26">
        <f>+D26/C26</f>
        <v>-6.0596879260718076E-4</v>
      </c>
    </row>
    <row r="27" spans="1:5" ht="14.25" thickTop="1" x14ac:dyDescent="0.15">
      <c r="A27" s="14" t="s">
        <v>11</v>
      </c>
      <c r="B27" s="36">
        <f>SUM(B23:B26)</f>
        <v>103625</v>
      </c>
      <c r="C27" s="36">
        <f>SUM(C23:C26)</f>
        <v>103645</v>
      </c>
      <c r="D27" s="27">
        <f>SUM(D23:D26)</f>
        <v>-20</v>
      </c>
      <c r="E27" s="28">
        <f>+D27/C27</f>
        <v>-1.9296637560905011E-4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81</v>
      </c>
      <c r="C32" s="39">
        <v>110</v>
      </c>
      <c r="D32" s="40">
        <f>B32-C32</f>
        <v>-29</v>
      </c>
    </row>
    <row r="33" spans="1:4" ht="14.25" thickBot="1" x14ac:dyDescent="0.2">
      <c r="B33" s="63" t="s">
        <v>25</v>
      </c>
      <c r="C33" s="64"/>
      <c r="D33" s="65"/>
    </row>
    <row r="34" spans="1:4" ht="14.25" thickBot="1" x14ac:dyDescent="0.2">
      <c r="B34" s="38" t="s">
        <v>26</v>
      </c>
      <c r="C34" s="38" t="s">
        <v>27</v>
      </c>
      <c r="D34" s="38" t="s">
        <v>24</v>
      </c>
    </row>
    <row r="35" spans="1:4" ht="14.25" thickBot="1" x14ac:dyDescent="0.2">
      <c r="B35" s="39">
        <v>314</v>
      </c>
      <c r="C35" s="41">
        <v>305</v>
      </c>
      <c r="D35" s="40">
        <f>B35-C35</f>
        <v>9</v>
      </c>
    </row>
    <row r="36" spans="1:4" ht="14.25" thickBot="1" x14ac:dyDescent="0.2">
      <c r="B36" s="66" t="s">
        <v>28</v>
      </c>
      <c r="C36" s="67"/>
      <c r="D36" s="42">
        <f>D32+D35</f>
        <v>-20</v>
      </c>
    </row>
    <row r="37" spans="1:4" ht="14.25" thickBot="1" x14ac:dyDescent="0.2">
      <c r="B37" s="66" t="s">
        <v>29</v>
      </c>
      <c r="C37" s="67"/>
      <c r="D37" s="58">
        <v>-638</v>
      </c>
    </row>
    <row r="38" spans="1:4" x14ac:dyDescent="0.15">
      <c r="B38" s="43"/>
      <c r="C38" s="43"/>
      <c r="D38" s="44"/>
    </row>
    <row r="39" spans="1:4" ht="14.25" thickBot="1" x14ac:dyDescent="0.2"/>
    <row r="40" spans="1:4" ht="14.25" thickBot="1" x14ac:dyDescent="0.2">
      <c r="C40" s="45" t="s">
        <v>30</v>
      </c>
      <c r="D40" s="46" t="s">
        <v>31</v>
      </c>
    </row>
    <row r="41" spans="1:4" ht="14.25" thickTop="1" x14ac:dyDescent="0.15">
      <c r="C41" s="47" t="s">
        <v>32</v>
      </c>
      <c r="D41" s="48">
        <v>16001</v>
      </c>
    </row>
    <row r="42" spans="1:4" x14ac:dyDescent="0.15">
      <c r="A42" s="49"/>
      <c r="C42" s="50" t="s">
        <v>33</v>
      </c>
      <c r="D42" s="51">
        <v>58210</v>
      </c>
    </row>
    <row r="43" spans="1:4" x14ac:dyDescent="0.15">
      <c r="C43" s="50" t="s">
        <v>34</v>
      </c>
      <c r="D43" s="51">
        <v>29414</v>
      </c>
    </row>
    <row r="44" spans="1:4" x14ac:dyDescent="0.15">
      <c r="C44" s="52" t="s">
        <v>35</v>
      </c>
      <c r="D44" s="51">
        <f>SUM(D41:D43)</f>
        <v>103625</v>
      </c>
    </row>
    <row r="45" spans="1:4" x14ac:dyDescent="0.15">
      <c r="C45" s="52" t="s">
        <v>36</v>
      </c>
      <c r="D45" s="53">
        <f>D43/D44</f>
        <v>0.28385042219541617</v>
      </c>
    </row>
    <row r="46" spans="1:4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25" zoomScale="115" zoomScaleNormal="100" zoomScaleSheetLayoutView="115" workbookViewId="0">
      <selection activeCell="D38" sqref="D38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44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40369</v>
      </c>
      <c r="C4" s="8">
        <v>81743</v>
      </c>
      <c r="D4" s="8">
        <v>39092</v>
      </c>
      <c r="E4" s="9">
        <v>42651</v>
      </c>
    </row>
    <row r="5" spans="1:5" x14ac:dyDescent="0.15">
      <c r="A5" s="10" t="s">
        <v>8</v>
      </c>
      <c r="B5" s="11">
        <v>1638</v>
      </c>
      <c r="C5" s="8">
        <v>3125</v>
      </c>
      <c r="D5" s="12">
        <v>1496</v>
      </c>
      <c r="E5" s="13">
        <v>1629</v>
      </c>
    </row>
    <row r="6" spans="1:5" x14ac:dyDescent="0.15">
      <c r="A6" s="10" t="s">
        <v>9</v>
      </c>
      <c r="B6" s="11">
        <v>5864</v>
      </c>
      <c r="C6" s="8">
        <v>12286</v>
      </c>
      <c r="D6" s="12">
        <v>5851</v>
      </c>
      <c r="E6" s="13">
        <v>6435</v>
      </c>
    </row>
    <row r="7" spans="1:5" ht="14.25" thickBot="1" x14ac:dyDescent="0.2">
      <c r="A7" s="10" t="s">
        <v>10</v>
      </c>
      <c r="B7" s="11">
        <v>3064</v>
      </c>
      <c r="C7" s="8">
        <v>6582</v>
      </c>
      <c r="D7" s="12">
        <v>3097</v>
      </c>
      <c r="E7" s="13">
        <v>3485</v>
      </c>
    </row>
    <row r="8" spans="1:5" ht="14.25" thickTop="1" x14ac:dyDescent="0.15">
      <c r="A8" s="14" t="s">
        <v>11</v>
      </c>
      <c r="B8" s="15">
        <f>SUM(B4:B7)</f>
        <v>50935</v>
      </c>
      <c r="C8" s="16">
        <f>SUM(C4:C7)</f>
        <v>103736</v>
      </c>
      <c r="D8" s="16">
        <f>SUM(D4:D7)</f>
        <v>49536</v>
      </c>
      <c r="E8" s="17">
        <f>SUM(E4:E7)</f>
        <v>54200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f>B4</f>
        <v>40369</v>
      </c>
      <c r="C14" s="7">
        <v>40248</v>
      </c>
      <c r="D14" s="23">
        <f>+B14-C14</f>
        <v>121</v>
      </c>
      <c r="E14" s="24">
        <f>+D14/C14</f>
        <v>3.0063605645000995E-3</v>
      </c>
    </row>
    <row r="15" spans="1:5" x14ac:dyDescent="0.15">
      <c r="A15" s="10" t="s">
        <v>8</v>
      </c>
      <c r="B15" s="57">
        <f t="shared" ref="B15:B17" si="0">B5</f>
        <v>1638</v>
      </c>
      <c r="C15" s="11">
        <v>1637</v>
      </c>
      <c r="D15" s="12">
        <f>+B15-C15</f>
        <v>1</v>
      </c>
      <c r="E15" s="26">
        <f>+D15/C15</f>
        <v>6.1087354917532073E-4</v>
      </c>
    </row>
    <row r="16" spans="1:5" x14ac:dyDescent="0.15">
      <c r="A16" s="10" t="s">
        <v>9</v>
      </c>
      <c r="B16" s="57">
        <f t="shared" si="0"/>
        <v>5864</v>
      </c>
      <c r="C16" s="11">
        <v>5864</v>
      </c>
      <c r="D16" s="12">
        <f>+B16-C16</f>
        <v>0</v>
      </c>
      <c r="E16" s="26">
        <f>+D16/C16</f>
        <v>0</v>
      </c>
    </row>
    <row r="17" spans="1:5" ht="14.25" thickBot="1" x14ac:dyDescent="0.2">
      <c r="A17" s="10" t="s">
        <v>10</v>
      </c>
      <c r="B17" s="25">
        <f t="shared" si="0"/>
        <v>3064</v>
      </c>
      <c r="C17" s="11">
        <v>3069</v>
      </c>
      <c r="D17" s="12">
        <f>+B17-C17</f>
        <v>-5</v>
      </c>
      <c r="E17" s="26">
        <f>+D17/C17</f>
        <v>-1.6291951775822744E-3</v>
      </c>
    </row>
    <row r="18" spans="1:5" ht="14.25" thickTop="1" x14ac:dyDescent="0.15">
      <c r="A18" s="14" t="s">
        <v>11</v>
      </c>
      <c r="B18" s="15">
        <f>SUM(B14:B17)</f>
        <v>50935</v>
      </c>
      <c r="C18" s="15">
        <f>SUM(C14:C17)</f>
        <v>50818</v>
      </c>
      <c r="D18" s="27">
        <f>SUM(D14:D17)</f>
        <v>117</v>
      </c>
      <c r="E18" s="28">
        <f>+D18/C18</f>
        <v>2.3023338187256482E-3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81743</v>
      </c>
      <c r="C23" s="25">
        <v>81614</v>
      </c>
      <c r="D23" s="23">
        <f>+B23-C23</f>
        <v>129</v>
      </c>
      <c r="E23" s="24">
        <f>+D23/C23</f>
        <v>1.5806111696522655E-3</v>
      </c>
    </row>
    <row r="24" spans="1:5" x14ac:dyDescent="0.15">
      <c r="A24" s="10" t="s">
        <v>8</v>
      </c>
      <c r="B24" s="32">
        <f>C5</f>
        <v>3125</v>
      </c>
      <c r="C24" s="25">
        <v>3124</v>
      </c>
      <c r="D24" s="12">
        <f>+B24-C24</f>
        <v>1</v>
      </c>
      <c r="E24" s="26">
        <f>+D24/C24</f>
        <v>3.201024327784891E-4</v>
      </c>
    </row>
    <row r="25" spans="1:5" x14ac:dyDescent="0.15">
      <c r="A25" s="10" t="s">
        <v>9</v>
      </c>
      <c r="B25" s="32">
        <f>C6</f>
        <v>12286</v>
      </c>
      <c r="C25" s="25">
        <v>12290</v>
      </c>
      <c r="D25" s="12">
        <f>+B25-C25</f>
        <v>-4</v>
      </c>
      <c r="E25" s="26">
        <f>+D25/C25</f>
        <v>-3.2546786004882016E-4</v>
      </c>
    </row>
    <row r="26" spans="1:5" ht="14.25" thickBot="1" x14ac:dyDescent="0.2">
      <c r="A26" s="10" t="s">
        <v>10</v>
      </c>
      <c r="B26" s="32">
        <f>C7</f>
        <v>6582</v>
      </c>
      <c r="C26" s="25">
        <v>6597</v>
      </c>
      <c r="D26" s="12">
        <f>+B26-C26</f>
        <v>-15</v>
      </c>
      <c r="E26" s="26">
        <f>+D26/C26</f>
        <v>-2.2737608003638018E-3</v>
      </c>
    </row>
    <row r="27" spans="1:5" ht="14.25" thickTop="1" x14ac:dyDescent="0.15">
      <c r="A27" s="14" t="s">
        <v>11</v>
      </c>
      <c r="B27" s="36">
        <f>SUM(B23:B26)</f>
        <v>103736</v>
      </c>
      <c r="C27" s="36">
        <f>SUM(C23:C26)</f>
        <v>103625</v>
      </c>
      <c r="D27" s="27">
        <f>SUM(D23:D26)</f>
        <v>111</v>
      </c>
      <c r="E27" s="28">
        <f>+D27/C27</f>
        <v>1.0711700844390833E-3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72</v>
      </c>
      <c r="C32" s="39">
        <v>112</v>
      </c>
      <c r="D32" s="40">
        <f>B32-C32</f>
        <v>-40</v>
      </c>
    </row>
    <row r="33" spans="1:10" ht="14.25" thickBot="1" x14ac:dyDescent="0.2">
      <c r="B33" s="63" t="s">
        <v>25</v>
      </c>
      <c r="C33" s="64"/>
      <c r="D33" s="65"/>
    </row>
    <row r="34" spans="1:10" ht="14.25" thickBot="1" x14ac:dyDescent="0.2">
      <c r="B34" s="38" t="s">
        <v>26</v>
      </c>
      <c r="C34" s="38" t="s">
        <v>27</v>
      </c>
      <c r="D34" s="38" t="s">
        <v>24</v>
      </c>
    </row>
    <row r="35" spans="1:10" ht="14.25" thickBot="1" x14ac:dyDescent="0.2">
      <c r="B35" s="39">
        <v>513</v>
      </c>
      <c r="C35" s="41">
        <v>362</v>
      </c>
      <c r="D35" s="40">
        <f>B35-C35</f>
        <v>151</v>
      </c>
    </row>
    <row r="36" spans="1:10" ht="14.25" thickBot="1" x14ac:dyDescent="0.2">
      <c r="B36" s="66" t="s">
        <v>28</v>
      </c>
      <c r="C36" s="67"/>
      <c r="D36" s="42">
        <f>D32+D35</f>
        <v>111</v>
      </c>
    </row>
    <row r="37" spans="1:10" ht="14.25" thickBot="1" x14ac:dyDescent="0.2">
      <c r="B37" s="66" t="s">
        <v>29</v>
      </c>
      <c r="C37" s="67"/>
      <c r="D37" s="58">
        <v>-538</v>
      </c>
    </row>
    <row r="38" spans="1:10" x14ac:dyDescent="0.15">
      <c r="B38" s="43"/>
      <c r="C38" s="43"/>
      <c r="D38" s="44"/>
    </row>
    <row r="39" spans="1:10" ht="14.25" thickBot="1" x14ac:dyDescent="0.2"/>
    <row r="40" spans="1:10" ht="14.25" thickBot="1" x14ac:dyDescent="0.2">
      <c r="C40" s="45" t="s">
        <v>30</v>
      </c>
      <c r="D40" s="46" t="s">
        <v>31</v>
      </c>
    </row>
    <row r="41" spans="1:10" ht="14.25" thickTop="1" x14ac:dyDescent="0.15">
      <c r="C41" s="47" t="s">
        <v>32</v>
      </c>
      <c r="D41" s="48">
        <v>15995</v>
      </c>
      <c r="G41" s="60"/>
      <c r="H41" s="60"/>
      <c r="I41" s="60"/>
      <c r="J41" s="61"/>
    </row>
    <row r="42" spans="1:10" x14ac:dyDescent="0.15">
      <c r="A42" s="49"/>
      <c r="C42" s="50" t="s">
        <v>33</v>
      </c>
      <c r="D42" s="51">
        <v>58299</v>
      </c>
    </row>
    <row r="43" spans="1:10" x14ac:dyDescent="0.15">
      <c r="C43" s="50" t="s">
        <v>34</v>
      </c>
      <c r="D43" s="51">
        <v>29442</v>
      </c>
    </row>
    <row r="44" spans="1:10" x14ac:dyDescent="0.15">
      <c r="C44" s="52" t="s">
        <v>35</v>
      </c>
      <c r="D44" s="51">
        <f>SUM(D41:D43)</f>
        <v>103736</v>
      </c>
    </row>
    <row r="45" spans="1:10" x14ac:dyDescent="0.15">
      <c r="C45" s="52" t="s">
        <v>36</v>
      </c>
      <c r="D45" s="53">
        <f>D43/D44</f>
        <v>0.28381661139816455</v>
      </c>
    </row>
    <row r="46" spans="1:10" ht="14.25" thickBot="1" x14ac:dyDescent="0.2">
      <c r="C46" s="54" t="s">
        <v>37</v>
      </c>
      <c r="D46" s="55">
        <v>46.71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16" zoomScale="115" zoomScaleNormal="100" zoomScaleSheetLayoutView="115" workbookViewId="0">
      <selection activeCell="I35" sqref="I35"/>
    </sheetView>
  </sheetViews>
  <sheetFormatPr defaultRowHeight="13.5" x14ac:dyDescent="0.15"/>
  <cols>
    <col min="1" max="1" width="15" style="1" customWidth="1"/>
    <col min="2" max="2" width="9.625" style="1" customWidth="1"/>
    <col min="3" max="5" width="13.5" style="1" customWidth="1"/>
  </cols>
  <sheetData>
    <row r="1" spans="1:5" x14ac:dyDescent="0.15">
      <c r="A1" s="68" t="s">
        <v>0</v>
      </c>
      <c r="B1" s="68"/>
      <c r="C1" s="68"/>
      <c r="D1" s="68"/>
      <c r="E1" s="68"/>
    </row>
    <row r="2" spans="1:5" x14ac:dyDescent="0.15">
      <c r="D2" s="69" t="s">
        <v>47</v>
      </c>
      <c r="E2" s="69"/>
    </row>
    <row r="3" spans="1:5" ht="14.25" thickBo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spans="1:5" ht="14.25" thickTop="1" x14ac:dyDescent="0.15">
      <c r="A4" s="6" t="s">
        <v>7</v>
      </c>
      <c r="B4" s="7">
        <v>40355</v>
      </c>
      <c r="C4" s="8">
        <v>81725</v>
      </c>
      <c r="D4" s="8">
        <v>39067</v>
      </c>
      <c r="E4" s="9">
        <v>42658</v>
      </c>
    </row>
    <row r="5" spans="1:5" x14ac:dyDescent="0.15">
      <c r="A5" s="10" t="s">
        <v>8</v>
      </c>
      <c r="B5" s="11">
        <v>1632</v>
      </c>
      <c r="C5" s="8">
        <v>3113</v>
      </c>
      <c r="D5" s="12">
        <v>1491</v>
      </c>
      <c r="E5" s="13">
        <v>1622</v>
      </c>
    </row>
    <row r="6" spans="1:5" x14ac:dyDescent="0.15">
      <c r="A6" s="10" t="s">
        <v>9</v>
      </c>
      <c r="B6" s="11">
        <v>5872</v>
      </c>
      <c r="C6" s="8">
        <v>12297</v>
      </c>
      <c r="D6" s="12">
        <v>5853</v>
      </c>
      <c r="E6" s="13">
        <v>6444</v>
      </c>
    </row>
    <row r="7" spans="1:5" ht="14.25" thickBot="1" x14ac:dyDescent="0.2">
      <c r="A7" s="10" t="s">
        <v>10</v>
      </c>
      <c r="B7" s="11">
        <v>3060</v>
      </c>
      <c r="C7" s="8">
        <v>6560</v>
      </c>
      <c r="D7" s="12">
        <v>3088</v>
      </c>
      <c r="E7" s="13">
        <v>3472</v>
      </c>
    </row>
    <row r="8" spans="1:5" ht="14.25" thickTop="1" x14ac:dyDescent="0.15">
      <c r="A8" s="14" t="s">
        <v>11</v>
      </c>
      <c r="B8" s="15">
        <f>SUM(B4:B7)</f>
        <v>50919</v>
      </c>
      <c r="C8" s="16">
        <f>SUM(C4:C7)</f>
        <v>103695</v>
      </c>
      <c r="D8" s="16">
        <f>SUM(D4:D7)</f>
        <v>49499</v>
      </c>
      <c r="E8" s="17">
        <f>SUM(E4:E7)</f>
        <v>54196</v>
      </c>
    </row>
    <row r="10" spans="1:5" x14ac:dyDescent="0.15">
      <c r="A10" s="70" t="s">
        <v>12</v>
      </c>
      <c r="B10" s="70"/>
      <c r="C10" s="70"/>
      <c r="D10" s="70"/>
      <c r="E10" s="70"/>
    </row>
    <row r="12" spans="1:5" x14ac:dyDescent="0.15">
      <c r="A12" s="71" t="s">
        <v>2</v>
      </c>
      <c r="B12" s="73" t="s">
        <v>13</v>
      </c>
      <c r="C12" s="74"/>
      <c r="D12" s="74"/>
      <c r="E12" s="75"/>
    </row>
    <row r="13" spans="1:5" ht="14.25" thickBot="1" x14ac:dyDescent="0.2">
      <c r="A13" s="72"/>
      <c r="B13" s="18" t="s">
        <v>14</v>
      </c>
      <c r="C13" s="19" t="s">
        <v>15</v>
      </c>
      <c r="D13" s="20" t="s">
        <v>16</v>
      </c>
      <c r="E13" s="21" t="s">
        <v>17</v>
      </c>
    </row>
    <row r="14" spans="1:5" ht="14.25" thickTop="1" x14ac:dyDescent="0.15">
      <c r="A14" s="6" t="s">
        <v>7</v>
      </c>
      <c r="B14" s="56">
        <f>B4</f>
        <v>40355</v>
      </c>
      <c r="C14" s="7">
        <v>40369</v>
      </c>
      <c r="D14" s="23">
        <f>+B14-C14</f>
        <v>-14</v>
      </c>
      <c r="E14" s="24">
        <f>+D14/C14</f>
        <v>-3.4680076296167851E-4</v>
      </c>
    </row>
    <row r="15" spans="1:5" x14ac:dyDescent="0.15">
      <c r="A15" s="10" t="s">
        <v>8</v>
      </c>
      <c r="B15" s="57">
        <f t="shared" ref="B15:B17" si="0">B5</f>
        <v>1632</v>
      </c>
      <c r="C15" s="11">
        <v>1638</v>
      </c>
      <c r="D15" s="12">
        <f>+B15-C15</f>
        <v>-6</v>
      </c>
      <c r="E15" s="26">
        <f>+D15/C15</f>
        <v>-3.663003663003663E-3</v>
      </c>
    </row>
    <row r="16" spans="1:5" x14ac:dyDescent="0.15">
      <c r="A16" s="10" t="s">
        <v>9</v>
      </c>
      <c r="B16" s="57">
        <f t="shared" si="0"/>
        <v>5872</v>
      </c>
      <c r="C16" s="11">
        <v>5864</v>
      </c>
      <c r="D16" s="12">
        <f>+B16-C16</f>
        <v>8</v>
      </c>
      <c r="E16" s="26">
        <f>+D16/C16</f>
        <v>1.364256480218281E-3</v>
      </c>
    </row>
    <row r="17" spans="1:5" ht="14.25" thickBot="1" x14ac:dyDescent="0.2">
      <c r="A17" s="10" t="s">
        <v>10</v>
      </c>
      <c r="B17" s="25">
        <f t="shared" si="0"/>
        <v>3060</v>
      </c>
      <c r="C17" s="11">
        <v>3064</v>
      </c>
      <c r="D17" s="12">
        <f>+B17-C17</f>
        <v>-4</v>
      </c>
      <c r="E17" s="26">
        <f>+D17/C17</f>
        <v>-1.3054830287206266E-3</v>
      </c>
    </row>
    <row r="18" spans="1:5" ht="14.25" thickTop="1" x14ac:dyDescent="0.15">
      <c r="A18" s="14" t="s">
        <v>11</v>
      </c>
      <c r="B18" s="15">
        <f>SUM(B14:B17)</f>
        <v>50919</v>
      </c>
      <c r="C18" s="15">
        <v>50935</v>
      </c>
      <c r="D18" s="27">
        <f>SUM(D14:D17)</f>
        <v>-16</v>
      </c>
      <c r="E18" s="28">
        <f>+D18/C18</f>
        <v>-3.1412584666732111E-4</v>
      </c>
    </row>
    <row r="19" spans="1:5" x14ac:dyDescent="0.15">
      <c r="B19" s="1" t="s">
        <v>18</v>
      </c>
    </row>
    <row r="21" spans="1:5" x14ac:dyDescent="0.15">
      <c r="A21" s="71" t="s">
        <v>2</v>
      </c>
      <c r="B21" s="73" t="s">
        <v>19</v>
      </c>
      <c r="C21" s="74"/>
      <c r="D21" s="74"/>
      <c r="E21" s="75"/>
    </row>
    <row r="22" spans="1:5" ht="14.25" thickBot="1" x14ac:dyDescent="0.2">
      <c r="A22" s="72"/>
      <c r="B22" s="29" t="s">
        <v>14</v>
      </c>
      <c r="C22" s="30" t="s">
        <v>15</v>
      </c>
      <c r="D22" s="20" t="s">
        <v>16</v>
      </c>
      <c r="E22" s="21" t="s">
        <v>17</v>
      </c>
    </row>
    <row r="23" spans="1:5" ht="14.25" thickTop="1" x14ac:dyDescent="0.15">
      <c r="A23" s="6" t="s">
        <v>7</v>
      </c>
      <c r="B23" s="25">
        <f>C4</f>
        <v>81725</v>
      </c>
      <c r="C23" s="25">
        <v>81743</v>
      </c>
      <c r="D23" s="23">
        <f>+B23-C23</f>
        <v>-18</v>
      </c>
      <c r="E23" s="24">
        <f>+D23/C23</f>
        <v>-2.2020234148489778E-4</v>
      </c>
    </row>
    <row r="24" spans="1:5" x14ac:dyDescent="0.15">
      <c r="A24" s="10" t="s">
        <v>8</v>
      </c>
      <c r="B24" s="32">
        <f>C5</f>
        <v>3113</v>
      </c>
      <c r="C24" s="25">
        <v>3125</v>
      </c>
      <c r="D24" s="12">
        <f>+B24-C24</f>
        <v>-12</v>
      </c>
      <c r="E24" s="26">
        <f>+D24/C24</f>
        <v>-3.8400000000000001E-3</v>
      </c>
    </row>
    <row r="25" spans="1:5" x14ac:dyDescent="0.15">
      <c r="A25" s="10" t="s">
        <v>9</v>
      </c>
      <c r="B25" s="32">
        <f>C6</f>
        <v>12297</v>
      </c>
      <c r="C25" s="25">
        <v>12286</v>
      </c>
      <c r="D25" s="12">
        <f>+B25-C25</f>
        <v>11</v>
      </c>
      <c r="E25" s="26">
        <f>+D25/C25</f>
        <v>8.9532801562754356E-4</v>
      </c>
    </row>
    <row r="26" spans="1:5" ht="14.25" thickBot="1" x14ac:dyDescent="0.2">
      <c r="A26" s="10" t="s">
        <v>10</v>
      </c>
      <c r="B26" s="32">
        <f>C7</f>
        <v>6560</v>
      </c>
      <c r="C26" s="25">
        <v>6582</v>
      </c>
      <c r="D26" s="12">
        <f>+B26-C26</f>
        <v>-22</v>
      </c>
      <c r="E26" s="26">
        <f>+D26/C26</f>
        <v>-3.3424491036159222E-3</v>
      </c>
    </row>
    <row r="27" spans="1:5" ht="14.25" thickTop="1" x14ac:dyDescent="0.15">
      <c r="A27" s="14" t="s">
        <v>11</v>
      </c>
      <c r="B27" s="36">
        <f>SUM(B23:B26)</f>
        <v>103695</v>
      </c>
      <c r="C27" s="36">
        <f>SUM(C23:C26)</f>
        <v>103736</v>
      </c>
      <c r="D27" s="27">
        <f>SUM(D23:D26)</f>
        <v>-41</v>
      </c>
      <c r="E27" s="28">
        <f>+D27/C27</f>
        <v>-3.9523405567980257E-4</v>
      </c>
    </row>
    <row r="28" spans="1:5" x14ac:dyDescent="0.15">
      <c r="B28" s="1" t="s">
        <v>20</v>
      </c>
    </row>
    <row r="29" spans="1:5" ht="14.25" thickBot="1" x14ac:dyDescent="0.2"/>
    <row r="30" spans="1:5" ht="14.25" thickBot="1" x14ac:dyDescent="0.2">
      <c r="B30" s="63" t="s">
        <v>21</v>
      </c>
      <c r="C30" s="64"/>
      <c r="D30" s="65"/>
    </row>
    <row r="31" spans="1:5" ht="14.25" thickBot="1" x14ac:dyDescent="0.2">
      <c r="B31" s="38" t="s">
        <v>22</v>
      </c>
      <c r="C31" s="38" t="s">
        <v>23</v>
      </c>
      <c r="D31" s="38" t="s">
        <v>24</v>
      </c>
    </row>
    <row r="32" spans="1:5" ht="14.25" thickBot="1" x14ac:dyDescent="0.2">
      <c r="B32" s="39">
        <v>84</v>
      </c>
      <c r="C32" s="39">
        <v>92</v>
      </c>
      <c r="D32" s="40">
        <f>B32-C32</f>
        <v>-8</v>
      </c>
    </row>
    <row r="33" spans="1:10" ht="14.25" thickBot="1" x14ac:dyDescent="0.2">
      <c r="B33" s="63" t="s">
        <v>25</v>
      </c>
      <c r="C33" s="64"/>
      <c r="D33" s="65"/>
    </row>
    <row r="34" spans="1:10" ht="14.25" thickBot="1" x14ac:dyDescent="0.2">
      <c r="B34" s="38" t="s">
        <v>26</v>
      </c>
      <c r="C34" s="38" t="s">
        <v>27</v>
      </c>
      <c r="D34" s="38" t="s">
        <v>24</v>
      </c>
    </row>
    <row r="35" spans="1:10" ht="14.25" thickBot="1" x14ac:dyDescent="0.2">
      <c r="B35" s="39">
        <v>205</v>
      </c>
      <c r="C35" s="41">
        <v>238</v>
      </c>
      <c r="D35" s="40">
        <f>B35-C35</f>
        <v>-33</v>
      </c>
    </row>
    <row r="36" spans="1:10" ht="14.25" thickBot="1" x14ac:dyDescent="0.2">
      <c r="B36" s="66" t="s">
        <v>28</v>
      </c>
      <c r="C36" s="67"/>
      <c r="D36" s="42">
        <v>-41</v>
      </c>
    </row>
    <row r="37" spans="1:10" ht="14.25" thickBot="1" x14ac:dyDescent="0.2">
      <c r="B37" s="66" t="s">
        <v>29</v>
      </c>
      <c r="C37" s="67"/>
      <c r="D37" s="58">
        <v>-648</v>
      </c>
    </row>
    <row r="38" spans="1:10" x14ac:dyDescent="0.15">
      <c r="B38" s="43"/>
      <c r="C38" s="43"/>
      <c r="D38" s="44"/>
    </row>
    <row r="39" spans="1:10" ht="14.25" thickBot="1" x14ac:dyDescent="0.2"/>
    <row r="40" spans="1:10" ht="14.25" thickBot="1" x14ac:dyDescent="0.2">
      <c r="C40" s="45" t="s">
        <v>30</v>
      </c>
      <c r="D40" s="46" t="s">
        <v>31</v>
      </c>
    </row>
    <row r="41" spans="1:10" ht="14.25" thickTop="1" x14ac:dyDescent="0.15">
      <c r="C41" s="47" t="s">
        <v>32</v>
      </c>
      <c r="D41" s="48">
        <v>15987</v>
      </c>
      <c r="G41" s="60"/>
      <c r="H41" s="60"/>
      <c r="I41" s="60"/>
      <c r="J41" s="61"/>
    </row>
    <row r="42" spans="1:10" x14ac:dyDescent="0.15">
      <c r="A42" s="49"/>
      <c r="C42" s="50" t="s">
        <v>33</v>
      </c>
      <c r="D42" s="51">
        <v>58231</v>
      </c>
    </row>
    <row r="43" spans="1:10" x14ac:dyDescent="0.15">
      <c r="C43" s="50" t="s">
        <v>34</v>
      </c>
      <c r="D43" s="51">
        <v>29477</v>
      </c>
    </row>
    <row r="44" spans="1:10" x14ac:dyDescent="0.15">
      <c r="C44" s="52" t="s">
        <v>35</v>
      </c>
      <c r="D44" s="51">
        <f>SUM(D41:D43)</f>
        <v>103695</v>
      </c>
    </row>
    <row r="45" spans="1:10" x14ac:dyDescent="0.15">
      <c r="C45" s="52" t="s">
        <v>36</v>
      </c>
      <c r="D45" s="53">
        <f>D43/D44</f>
        <v>0.28426635806933798</v>
      </c>
    </row>
    <row r="46" spans="1:10" ht="14.25" thickBot="1" x14ac:dyDescent="0.2">
      <c r="C46" s="54" t="s">
        <v>37</v>
      </c>
      <c r="D46" s="55">
        <v>46.73</v>
      </c>
    </row>
  </sheetData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H30.1月末  </vt:lpstr>
      <vt:lpstr>H30.2月末  </vt:lpstr>
      <vt:lpstr>H30.3月末 </vt:lpstr>
      <vt:lpstr>H30.4月末 </vt:lpstr>
      <vt:lpstr>H30.5月末  </vt:lpstr>
      <vt:lpstr>H30.6月末  </vt:lpstr>
      <vt:lpstr>H30.7月末</vt:lpstr>
      <vt:lpstr>H30.8月末 </vt:lpstr>
      <vt:lpstr>H30.9月末  </vt:lpstr>
      <vt:lpstr>H30.10月末  </vt:lpstr>
      <vt:lpstr>H30.11月末  </vt:lpstr>
      <vt:lpstr>H30.12月末 </vt:lpstr>
      <vt:lpstr>'H30.10月末  '!Print_Area</vt:lpstr>
      <vt:lpstr>'H30.11月末  '!Print_Area</vt:lpstr>
      <vt:lpstr>'H30.12月末 '!Print_Area</vt:lpstr>
      <vt:lpstr>'H30.4月末 '!Print_Area</vt:lpstr>
      <vt:lpstr>'H30.6月末  '!Print_Area</vt:lpstr>
      <vt:lpstr>H30.7月末!Print_Area</vt:lpstr>
      <vt:lpstr>'H30.8月末 '!Print_Area</vt:lpstr>
      <vt:lpstr>'H30.9月末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武田 幸恵 y.t.</cp:lastModifiedBy>
  <cp:lastPrinted>2018-05-15T05:18:37Z</cp:lastPrinted>
  <dcterms:created xsi:type="dcterms:W3CDTF">2018-02-21T04:30:23Z</dcterms:created>
  <dcterms:modified xsi:type="dcterms:W3CDTF">2019-01-07T02:08:06Z</dcterms:modified>
</cp:coreProperties>
</file>