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\\knusv100009\鹿屋2\文書庫\01010500情報行政課\D08_統計\05 定型文書更新データ\04 R3\R3.12月末\"/>
    </mc:Choice>
  </mc:AlternateContent>
  <xr:revisionPtr revIDLastSave="0" documentId="13_ncr:1_{256EF019-85BF-41A9-B15F-5A6ADEA3D6AC}" xr6:coauthVersionLast="36" xr6:coauthVersionMax="36" xr10:uidLastSave="{00000000-0000-0000-0000-000000000000}"/>
  <bookViews>
    <workbookView xWindow="0" yWindow="0" windowWidth="15015" windowHeight="7905" tabRatio="754" firstSheet="11" activeTab="11" xr2:uid="{00000000-000D-0000-FFFF-FFFF00000000}"/>
  </bookViews>
  <sheets>
    <sheet name="R3.1月末 " sheetId="40" r:id="rId1"/>
    <sheet name="R3.2月末" sheetId="42" r:id="rId2"/>
    <sheet name="R3.3月末 " sheetId="43" r:id="rId3"/>
    <sheet name="R3.4月末" sheetId="44" r:id="rId4"/>
    <sheet name="R3.5月末" sheetId="45" r:id="rId5"/>
    <sheet name="R3.6月末" sheetId="46" r:id="rId6"/>
    <sheet name="R3.7月末" sheetId="47" r:id="rId7"/>
    <sheet name="R3.8月末" sheetId="48" r:id="rId8"/>
    <sheet name="R3.９月末" sheetId="49" r:id="rId9"/>
    <sheet name="R3.10月末" sheetId="50" r:id="rId10"/>
    <sheet name="R3.11月末" sheetId="51" r:id="rId11"/>
    <sheet name="R3.12月末" sheetId="52" r:id="rId12"/>
    <sheet name="累計（2021年）" sheetId="15" r:id="rId13"/>
  </sheets>
  <definedNames>
    <definedName name="_xlnm.Print_Area" localSheetId="8">'R3.９月末'!$A$1:$F$50</definedName>
  </definedNames>
  <calcPr calcId="191029"/>
</workbook>
</file>

<file path=xl/calcChain.xml><?xml version="1.0" encoding="utf-8"?>
<calcChain xmlns="http://schemas.openxmlformats.org/spreadsheetml/2006/main">
  <c r="D44" i="52" l="1"/>
  <c r="D45" i="52" l="1"/>
  <c r="D35" i="52"/>
  <c r="D32" i="52"/>
  <c r="C27" i="52"/>
  <c r="B26" i="52"/>
  <c r="D26" i="52" s="1"/>
  <c r="E26" i="52" s="1"/>
  <c r="B25" i="52"/>
  <c r="D25" i="52" s="1"/>
  <c r="E25" i="52" s="1"/>
  <c r="B24" i="52"/>
  <c r="D24" i="52" s="1"/>
  <c r="E24" i="52" s="1"/>
  <c r="B23" i="52"/>
  <c r="D23" i="52" s="1"/>
  <c r="C18" i="52"/>
  <c r="B17" i="52"/>
  <c r="D17" i="52" s="1"/>
  <c r="E17" i="52" s="1"/>
  <c r="B16" i="52"/>
  <c r="D16" i="52" s="1"/>
  <c r="E16" i="52" s="1"/>
  <c r="B15" i="52"/>
  <c r="D15" i="52" s="1"/>
  <c r="E15" i="52" s="1"/>
  <c r="B14" i="52"/>
  <c r="D14" i="52" s="1"/>
  <c r="E14" i="52" s="1"/>
  <c r="E9" i="52"/>
  <c r="D9" i="52"/>
  <c r="C9" i="52"/>
  <c r="B27" i="52" s="1"/>
  <c r="B9" i="52"/>
  <c r="B18" i="52" s="1"/>
  <c r="E23" i="52" l="1"/>
  <c r="D27" i="52"/>
  <c r="E27" i="52" s="1"/>
  <c r="D36" i="52"/>
  <c r="D18" i="52"/>
  <c r="E18" i="52" s="1"/>
  <c r="C30" i="51" l="1"/>
  <c r="C29" i="51"/>
  <c r="C28" i="51"/>
  <c r="C27" i="51"/>
  <c r="C21" i="51"/>
  <c r="C20" i="51"/>
  <c r="C19" i="51"/>
  <c r="C18" i="51"/>
  <c r="E48" i="51" l="1"/>
  <c r="E49" i="51" s="1"/>
  <c r="E39" i="51"/>
  <c r="E36" i="51"/>
  <c r="E40" i="51" s="1"/>
  <c r="D31" i="51"/>
  <c r="E30" i="51"/>
  <c r="F30" i="51" s="1"/>
  <c r="E29" i="51"/>
  <c r="F29" i="51" s="1"/>
  <c r="E28" i="51"/>
  <c r="F28" i="51" s="1"/>
  <c r="E27" i="51"/>
  <c r="D22" i="51"/>
  <c r="E21" i="51"/>
  <c r="F21" i="51" s="1"/>
  <c r="E20" i="51"/>
  <c r="F20" i="51" s="1"/>
  <c r="E19" i="51"/>
  <c r="F19" i="51" s="1"/>
  <c r="E18" i="51"/>
  <c r="F12" i="51"/>
  <c r="E12" i="51"/>
  <c r="C12" i="51"/>
  <c r="C22" i="51" s="1"/>
  <c r="D12" i="51"/>
  <c r="C31" i="51" s="1"/>
  <c r="E31" i="51" l="1"/>
  <c r="F31" i="51" s="1"/>
  <c r="E22" i="51"/>
  <c r="F22" i="51" s="1"/>
  <c r="F18" i="51"/>
  <c r="F27" i="51"/>
  <c r="F12" i="50"/>
  <c r="E12" i="50"/>
  <c r="D8" i="50"/>
  <c r="E18" i="50"/>
  <c r="D22" i="50"/>
  <c r="E48" i="50"/>
  <c r="E49" i="50" s="1"/>
  <c r="E39" i="50"/>
  <c r="E36" i="50"/>
  <c r="D31" i="50"/>
  <c r="E30" i="50"/>
  <c r="F30" i="50" s="1"/>
  <c r="E29" i="50"/>
  <c r="F29" i="50" s="1"/>
  <c r="E28" i="50"/>
  <c r="F28" i="50" s="1"/>
  <c r="E27" i="50"/>
  <c r="F27" i="50" s="1"/>
  <c r="E21" i="50"/>
  <c r="F21" i="50" s="1"/>
  <c r="E20" i="50"/>
  <c r="F20" i="50" s="1"/>
  <c r="E19" i="50"/>
  <c r="F19" i="50" s="1"/>
  <c r="C12" i="50"/>
  <c r="C22" i="50" s="1"/>
  <c r="D11" i="50"/>
  <c r="D10" i="50"/>
  <c r="D9" i="50"/>
  <c r="E40" i="50" l="1"/>
  <c r="D12" i="50"/>
  <c r="C31" i="50" s="1"/>
  <c r="E22" i="50"/>
  <c r="F22" i="50" s="1"/>
  <c r="F18" i="50"/>
  <c r="E31" i="50"/>
  <c r="F31" i="50" s="1"/>
  <c r="E48" i="49"/>
  <c r="E49" i="49" s="1"/>
  <c r="E39" i="49"/>
  <c r="E36" i="49"/>
  <c r="D31" i="49"/>
  <c r="E30" i="49"/>
  <c r="F30" i="49" s="1"/>
  <c r="F29" i="49"/>
  <c r="E29" i="49"/>
  <c r="E28" i="49"/>
  <c r="F28" i="49" s="1"/>
  <c r="E27" i="49"/>
  <c r="F27" i="49" s="1"/>
  <c r="D22" i="49"/>
  <c r="E21" i="49"/>
  <c r="F21" i="49" s="1"/>
  <c r="E20" i="49"/>
  <c r="F20" i="49" s="1"/>
  <c r="E19" i="49"/>
  <c r="F19" i="49" s="1"/>
  <c r="E18" i="49"/>
  <c r="F18" i="49" s="1"/>
  <c r="F12" i="49"/>
  <c r="E12" i="49"/>
  <c r="C12" i="49"/>
  <c r="C22" i="49" s="1"/>
  <c r="D11" i="49"/>
  <c r="D10" i="49"/>
  <c r="D9" i="49"/>
  <c r="D8" i="49"/>
  <c r="E40" i="49" l="1"/>
  <c r="D12" i="49"/>
  <c r="C31" i="49" s="1"/>
  <c r="E22" i="49"/>
  <c r="F22" i="49" s="1"/>
  <c r="E31" i="49"/>
  <c r="F31" i="49" s="1"/>
  <c r="D11" i="48" l="1"/>
  <c r="D10" i="48"/>
  <c r="D9" i="48"/>
  <c r="D8" i="48"/>
  <c r="E48" i="48" l="1"/>
  <c r="E49" i="48" s="1"/>
  <c r="E39" i="48"/>
  <c r="E36" i="48"/>
  <c r="E40" i="48" s="1"/>
  <c r="D31" i="48"/>
  <c r="D22" i="48"/>
  <c r="E21" i="48"/>
  <c r="F21" i="48" s="1"/>
  <c r="E20" i="48"/>
  <c r="F20" i="48" s="1"/>
  <c r="E19" i="48"/>
  <c r="F19" i="48" s="1"/>
  <c r="E18" i="48"/>
  <c r="F12" i="48"/>
  <c r="E12" i="48"/>
  <c r="C12" i="48"/>
  <c r="C22" i="48" s="1"/>
  <c r="E30" i="48"/>
  <c r="F30" i="48" s="1"/>
  <c r="E29" i="48"/>
  <c r="F29" i="48" s="1"/>
  <c r="E28" i="48"/>
  <c r="F28" i="48" s="1"/>
  <c r="D12" i="48"/>
  <c r="C31" i="48" s="1"/>
  <c r="E22" i="48" l="1"/>
  <c r="F22" i="48" s="1"/>
  <c r="F18" i="48"/>
  <c r="E27" i="48"/>
  <c r="F15" i="15"/>
  <c r="E15" i="15"/>
  <c r="C15" i="15"/>
  <c r="B15" i="15"/>
  <c r="E31" i="48" l="1"/>
  <c r="F31" i="48" s="1"/>
  <c r="F27" i="48"/>
  <c r="E48" i="47"/>
  <c r="E49" i="47" s="1"/>
  <c r="E39" i="47"/>
  <c r="E36" i="47"/>
  <c r="D31" i="47"/>
  <c r="D22" i="47"/>
  <c r="C21" i="47"/>
  <c r="E21" i="47" s="1"/>
  <c r="F21" i="47" s="1"/>
  <c r="C20" i="47"/>
  <c r="E20" i="47" s="1"/>
  <c r="F20" i="47" s="1"/>
  <c r="C19" i="47"/>
  <c r="E19" i="47" s="1"/>
  <c r="F19" i="47" s="1"/>
  <c r="C18" i="47"/>
  <c r="E18" i="47" s="1"/>
  <c r="F12" i="47"/>
  <c r="E12" i="47"/>
  <c r="C12" i="47"/>
  <c r="C22" i="47" s="1"/>
  <c r="D11" i="47"/>
  <c r="C30" i="47" s="1"/>
  <c r="E30" i="47" s="1"/>
  <c r="F30" i="47" s="1"/>
  <c r="D10" i="47"/>
  <c r="C29" i="47" s="1"/>
  <c r="E29" i="47" s="1"/>
  <c r="F29" i="47" s="1"/>
  <c r="D9" i="47"/>
  <c r="C28" i="47" s="1"/>
  <c r="E28" i="47" s="1"/>
  <c r="F28" i="47" s="1"/>
  <c r="D8" i="47"/>
  <c r="E40" i="47" l="1"/>
  <c r="D12" i="47"/>
  <c r="C31" i="47" s="1"/>
  <c r="F18" i="47"/>
  <c r="E22" i="47"/>
  <c r="F22" i="47" s="1"/>
  <c r="C27" i="47"/>
  <c r="E27" i="47" s="1"/>
  <c r="E48" i="46"/>
  <c r="E49" i="46" s="1"/>
  <c r="E39" i="46"/>
  <c r="E36" i="46"/>
  <c r="D31" i="46"/>
  <c r="D22" i="46"/>
  <c r="C21" i="46"/>
  <c r="E21" i="46" s="1"/>
  <c r="F21" i="46" s="1"/>
  <c r="C20" i="46"/>
  <c r="E20" i="46" s="1"/>
  <c r="F20" i="46" s="1"/>
  <c r="C19" i="46"/>
  <c r="E19" i="46" s="1"/>
  <c r="F19" i="46" s="1"/>
  <c r="C18" i="46"/>
  <c r="E18" i="46" s="1"/>
  <c r="F12" i="46"/>
  <c r="E12" i="46"/>
  <c r="C12" i="46"/>
  <c r="C22" i="46" s="1"/>
  <c r="D11" i="46"/>
  <c r="C30" i="46" s="1"/>
  <c r="E30" i="46" s="1"/>
  <c r="F30" i="46" s="1"/>
  <c r="D10" i="46"/>
  <c r="C29" i="46" s="1"/>
  <c r="E29" i="46" s="1"/>
  <c r="F29" i="46" s="1"/>
  <c r="D9" i="46"/>
  <c r="C28" i="46" s="1"/>
  <c r="E28" i="46" s="1"/>
  <c r="F28" i="46" s="1"/>
  <c r="D8" i="46"/>
  <c r="C27" i="46" s="1"/>
  <c r="E27" i="46" s="1"/>
  <c r="F27" i="47" l="1"/>
  <c r="E31" i="47"/>
  <c r="F31" i="47" s="1"/>
  <c r="E40" i="46"/>
  <c r="F18" i="46"/>
  <c r="E22" i="46"/>
  <c r="F22" i="46" s="1"/>
  <c r="F27" i="46"/>
  <c r="E31" i="46"/>
  <c r="F31" i="46" s="1"/>
  <c r="D12" i="46"/>
  <c r="C31" i="46" s="1"/>
  <c r="E48" i="45"/>
  <c r="E49" i="45" s="1"/>
  <c r="E39" i="45"/>
  <c r="E36" i="45"/>
  <c r="D31" i="45"/>
  <c r="D22" i="45"/>
  <c r="C21" i="45"/>
  <c r="E21" i="45" s="1"/>
  <c r="F21" i="45" s="1"/>
  <c r="C20" i="45"/>
  <c r="E20" i="45" s="1"/>
  <c r="F20" i="45" s="1"/>
  <c r="C19" i="45"/>
  <c r="E19" i="45" s="1"/>
  <c r="F19" i="45" s="1"/>
  <c r="C18" i="45"/>
  <c r="E18" i="45" s="1"/>
  <c r="F12" i="45"/>
  <c r="E12" i="45"/>
  <c r="C12" i="45"/>
  <c r="C22" i="45" s="1"/>
  <c r="D11" i="45"/>
  <c r="C30" i="45" s="1"/>
  <c r="E30" i="45" s="1"/>
  <c r="F30" i="45" s="1"/>
  <c r="D10" i="45"/>
  <c r="C29" i="45" s="1"/>
  <c r="E29" i="45" s="1"/>
  <c r="F29" i="45" s="1"/>
  <c r="D9" i="45"/>
  <c r="C28" i="45" s="1"/>
  <c r="E28" i="45" s="1"/>
  <c r="F28" i="45" s="1"/>
  <c r="D8" i="45"/>
  <c r="E40" i="45" l="1"/>
  <c r="D12" i="45"/>
  <c r="C31" i="45" s="1"/>
  <c r="E22" i="45"/>
  <c r="F22" i="45" s="1"/>
  <c r="F18" i="45"/>
  <c r="C27" i="45"/>
  <c r="E27" i="45" s="1"/>
  <c r="D31" i="44"/>
  <c r="D31" i="43"/>
  <c r="D22" i="44"/>
  <c r="D22" i="43"/>
  <c r="E48" i="44"/>
  <c r="E49" i="44" s="1"/>
  <c r="E39" i="44"/>
  <c r="E36" i="44"/>
  <c r="C21" i="44"/>
  <c r="E21" i="44" s="1"/>
  <c r="F21" i="44" s="1"/>
  <c r="C20" i="44"/>
  <c r="E20" i="44" s="1"/>
  <c r="F20" i="44" s="1"/>
  <c r="C19" i="44"/>
  <c r="E19" i="44" s="1"/>
  <c r="F19" i="44" s="1"/>
  <c r="C18" i="44"/>
  <c r="E18" i="44" s="1"/>
  <c r="F12" i="44"/>
  <c r="E12" i="44"/>
  <c r="C12" i="44"/>
  <c r="C22" i="44" s="1"/>
  <c r="D11" i="44"/>
  <c r="C30" i="44" s="1"/>
  <c r="E30" i="44" s="1"/>
  <c r="F30" i="44" s="1"/>
  <c r="D10" i="44"/>
  <c r="C29" i="44" s="1"/>
  <c r="E29" i="44" s="1"/>
  <c r="F29" i="44" s="1"/>
  <c r="D9" i="44"/>
  <c r="C28" i="44" s="1"/>
  <c r="E28" i="44" s="1"/>
  <c r="F28" i="44" s="1"/>
  <c r="D8" i="44"/>
  <c r="E31" i="45" l="1"/>
  <c r="F31" i="45" s="1"/>
  <c r="F27" i="45"/>
  <c r="D12" i="44"/>
  <c r="C31" i="44" s="1"/>
  <c r="E40" i="44"/>
  <c r="C27" i="44"/>
  <c r="E27" i="44" s="1"/>
  <c r="F27" i="44" s="1"/>
  <c r="F18" i="44"/>
  <c r="E22" i="44"/>
  <c r="F22" i="44" s="1"/>
  <c r="E31" i="44" l="1"/>
  <c r="F31" i="44" s="1"/>
  <c r="E48" i="43"/>
  <c r="E49" i="43" s="1"/>
  <c r="C21" i="43" l="1"/>
  <c r="C20" i="43"/>
  <c r="C19" i="43"/>
  <c r="C18" i="43"/>
  <c r="D10" i="43"/>
  <c r="C29" i="43" s="1"/>
  <c r="E39" i="43" l="1"/>
  <c r="E36" i="43"/>
  <c r="E29" i="43"/>
  <c r="F29" i="43" s="1"/>
  <c r="E21" i="43"/>
  <c r="F21" i="43" s="1"/>
  <c r="E20" i="43"/>
  <c r="F20" i="43" s="1"/>
  <c r="E19" i="43"/>
  <c r="F19" i="43" s="1"/>
  <c r="E18" i="43"/>
  <c r="F12" i="43"/>
  <c r="E12" i="43"/>
  <c r="C12" i="43"/>
  <c r="C22" i="43" s="1"/>
  <c r="D11" i="43"/>
  <c r="D9" i="43"/>
  <c r="D8" i="43"/>
  <c r="C27" i="43" l="1"/>
  <c r="E27" i="43" s="1"/>
  <c r="C28" i="43"/>
  <c r="E28" i="43" s="1"/>
  <c r="F28" i="43" s="1"/>
  <c r="C30" i="43"/>
  <c r="E30" i="43" s="1"/>
  <c r="F30" i="43" s="1"/>
  <c r="D12" i="43"/>
  <c r="C31" i="43" s="1"/>
  <c r="E40" i="43"/>
  <c r="F18" i="43"/>
  <c r="E22" i="43"/>
  <c r="F22" i="43" s="1"/>
  <c r="C18" i="42"/>
  <c r="F27" i="43" l="1"/>
  <c r="E31" i="43"/>
  <c r="F31" i="43" s="1"/>
  <c r="C19" i="42"/>
  <c r="C20" i="42"/>
  <c r="E20" i="42" s="1"/>
  <c r="F20" i="42" s="1"/>
  <c r="C21" i="42"/>
  <c r="E21" i="42" s="1"/>
  <c r="F21" i="42" s="1"/>
  <c r="E48" i="42"/>
  <c r="E49" i="42" s="1"/>
  <c r="E39" i="42"/>
  <c r="E36" i="42"/>
  <c r="D31" i="42"/>
  <c r="D22" i="42"/>
  <c r="E19" i="42"/>
  <c r="F19" i="42" s="1"/>
  <c r="E18" i="42"/>
  <c r="F12" i="42"/>
  <c r="E12" i="42"/>
  <c r="C12" i="42"/>
  <c r="C22" i="42" s="1"/>
  <c r="D11" i="42"/>
  <c r="C30" i="42" s="1"/>
  <c r="E30" i="42" s="1"/>
  <c r="F30" i="42" s="1"/>
  <c r="D10" i="42"/>
  <c r="C29" i="42" s="1"/>
  <c r="E29" i="42" s="1"/>
  <c r="F29" i="42" s="1"/>
  <c r="D9" i="42"/>
  <c r="C28" i="42" s="1"/>
  <c r="E28" i="42" s="1"/>
  <c r="F28" i="42" s="1"/>
  <c r="D8" i="42"/>
  <c r="D12" i="42" l="1"/>
  <c r="C31" i="42" s="1"/>
  <c r="E40" i="42"/>
  <c r="F18" i="42"/>
  <c r="E22" i="42"/>
  <c r="F22" i="42" s="1"/>
  <c r="C27" i="42"/>
  <c r="E27" i="42" s="1"/>
  <c r="E31" i="42" l="1"/>
  <c r="F31" i="42" s="1"/>
  <c r="F27" i="42"/>
  <c r="D8" i="40"/>
  <c r="D31" i="40"/>
  <c r="D22" i="40"/>
  <c r="D11" i="40" l="1"/>
  <c r="E48" i="40" l="1"/>
  <c r="E49" i="40" s="1"/>
  <c r="E39" i="40"/>
  <c r="E36" i="40"/>
  <c r="C21" i="40"/>
  <c r="E21" i="40" s="1"/>
  <c r="F21" i="40" s="1"/>
  <c r="C20" i="40"/>
  <c r="E20" i="40" s="1"/>
  <c r="F20" i="40" s="1"/>
  <c r="C19" i="40"/>
  <c r="E19" i="40" s="1"/>
  <c r="F19" i="40" s="1"/>
  <c r="C18" i="40"/>
  <c r="E18" i="40" s="1"/>
  <c r="F12" i="40"/>
  <c r="E12" i="40"/>
  <c r="C12" i="40"/>
  <c r="C22" i="40" s="1"/>
  <c r="C30" i="40"/>
  <c r="E30" i="40" s="1"/>
  <c r="F30" i="40" s="1"/>
  <c r="D10" i="40"/>
  <c r="C29" i="40" s="1"/>
  <c r="E29" i="40" s="1"/>
  <c r="F29" i="40" s="1"/>
  <c r="D9" i="40"/>
  <c r="E40" i="40" l="1"/>
  <c r="D12" i="40"/>
  <c r="C31" i="40" s="1"/>
  <c r="C28" i="40"/>
  <c r="E28" i="40" s="1"/>
  <c r="C27" i="40"/>
  <c r="E27" i="40" s="1"/>
  <c r="F27" i="40" s="1"/>
  <c r="F18" i="40"/>
  <c r="E22" i="40"/>
  <c r="F22" i="40" s="1"/>
  <c r="F28" i="40" l="1"/>
  <c r="E31" i="40"/>
  <c r="F31" i="40" s="1"/>
</calcChain>
</file>

<file path=xl/sharedStrings.xml><?xml version="1.0" encoding="utf-8"?>
<sst xmlns="http://schemas.openxmlformats.org/spreadsheetml/2006/main" count="678" uniqueCount="80">
  <si>
    <t>住民基本台帳人口(地区別）</t>
    <rPh sb="0" eb="2">
      <t>ジュウミン</t>
    </rPh>
    <rPh sb="2" eb="4">
      <t>キホン</t>
    </rPh>
    <rPh sb="4" eb="6">
      <t>ダイチョウ</t>
    </rPh>
    <rPh sb="6" eb="8">
      <t>ジンコウ</t>
    </rPh>
    <rPh sb="9" eb="11">
      <t>チク</t>
    </rPh>
    <rPh sb="11" eb="12">
      <t>ベツ</t>
    </rPh>
    <phoneticPr fontId="3"/>
  </si>
  <si>
    <t>地　　区</t>
    <rPh sb="0" eb="1">
      <t>チ</t>
    </rPh>
    <rPh sb="3" eb="4">
      <t>ク</t>
    </rPh>
    <phoneticPr fontId="3"/>
  </si>
  <si>
    <t>世　帯　数</t>
    <rPh sb="0" eb="5">
      <t>セタイスウ</t>
    </rPh>
    <phoneticPr fontId="3"/>
  </si>
  <si>
    <t>人口（人）</t>
    <rPh sb="0" eb="2">
      <t>ジンコウ</t>
    </rPh>
    <rPh sb="3" eb="4">
      <t>ニン</t>
    </rPh>
    <phoneticPr fontId="3"/>
  </si>
  <si>
    <t>男（人）</t>
    <rPh sb="0" eb="1">
      <t>オトコ</t>
    </rPh>
    <rPh sb="2" eb="3">
      <t>ニン</t>
    </rPh>
    <phoneticPr fontId="3"/>
  </si>
  <si>
    <t>女（人）</t>
    <rPh sb="0" eb="1">
      <t>オンナ</t>
    </rPh>
    <rPh sb="2" eb="3">
      <t>ニン</t>
    </rPh>
    <phoneticPr fontId="3"/>
  </si>
  <si>
    <t>鹿屋</t>
    <rPh sb="0" eb="2">
      <t>カノヤ</t>
    </rPh>
    <phoneticPr fontId="3"/>
  </si>
  <si>
    <t>輝北</t>
    <rPh sb="0" eb="2">
      <t>キホク</t>
    </rPh>
    <phoneticPr fontId="3"/>
  </si>
  <si>
    <t>串良</t>
    <rPh sb="0" eb="2">
      <t>クシラ</t>
    </rPh>
    <phoneticPr fontId="3"/>
  </si>
  <si>
    <t>吾平</t>
    <rPh sb="0" eb="2">
      <t>アイラ</t>
    </rPh>
    <phoneticPr fontId="3"/>
  </si>
  <si>
    <t>合　　計</t>
    <rPh sb="0" eb="1">
      <t>ゴウ</t>
    </rPh>
    <rPh sb="3" eb="4">
      <t>ケイ</t>
    </rPh>
    <phoneticPr fontId="3"/>
  </si>
  <si>
    <t>＜前月との比較（末日現在）＞</t>
    <rPh sb="1" eb="2">
      <t>マエ</t>
    </rPh>
    <rPh sb="2" eb="3">
      <t>ツキ</t>
    </rPh>
    <rPh sb="5" eb="7">
      <t>ヒカク</t>
    </rPh>
    <rPh sb="8" eb="9">
      <t>マツ</t>
    </rPh>
    <rPh sb="9" eb="10">
      <t>ヒ</t>
    </rPh>
    <rPh sb="10" eb="12">
      <t>ゲンザイ</t>
    </rPh>
    <phoneticPr fontId="3"/>
  </si>
  <si>
    <t>世　　　帯　　　数</t>
    <rPh sb="0" eb="1">
      <t>ヨ</t>
    </rPh>
    <rPh sb="4" eb="5">
      <t>オビ</t>
    </rPh>
    <rPh sb="8" eb="9">
      <t>スウ</t>
    </rPh>
    <phoneticPr fontId="3"/>
  </si>
  <si>
    <t>今　　月</t>
    <rPh sb="0" eb="1">
      <t>イマ</t>
    </rPh>
    <rPh sb="3" eb="4">
      <t>ツキ</t>
    </rPh>
    <phoneticPr fontId="3"/>
  </si>
  <si>
    <t>先　　月</t>
    <rPh sb="0" eb="1">
      <t>サキ</t>
    </rPh>
    <rPh sb="3" eb="4">
      <t>ツキ</t>
    </rPh>
    <phoneticPr fontId="3"/>
  </si>
  <si>
    <t>増減数</t>
    <rPh sb="0" eb="2">
      <t>ゾウゲン</t>
    </rPh>
    <rPh sb="2" eb="3">
      <t>スウ</t>
    </rPh>
    <phoneticPr fontId="3"/>
  </si>
  <si>
    <t>増減率</t>
    <rPh sb="0" eb="2">
      <t>ゾウゲン</t>
    </rPh>
    <rPh sb="2" eb="3">
      <t>リツ</t>
    </rPh>
    <phoneticPr fontId="3"/>
  </si>
  <si>
    <t>※H24年７月９日から外国人世帯のみの世帯数を含む。</t>
    <rPh sb="4" eb="5">
      <t>ネン</t>
    </rPh>
    <rPh sb="6" eb="7">
      <t>ガツ</t>
    </rPh>
    <rPh sb="8" eb="9">
      <t>ヒ</t>
    </rPh>
    <rPh sb="11" eb="13">
      <t>ガイコク</t>
    </rPh>
    <rPh sb="13" eb="14">
      <t>ジン</t>
    </rPh>
    <rPh sb="14" eb="16">
      <t>セタイ</t>
    </rPh>
    <rPh sb="19" eb="22">
      <t>セタイスウ</t>
    </rPh>
    <rPh sb="23" eb="24">
      <t>フク</t>
    </rPh>
    <phoneticPr fontId="3"/>
  </si>
  <si>
    <t>人　　　　口（人）</t>
    <rPh sb="0" eb="1">
      <t>ヒト</t>
    </rPh>
    <rPh sb="5" eb="6">
      <t>クチ</t>
    </rPh>
    <rPh sb="7" eb="8">
      <t>ヒト</t>
    </rPh>
    <phoneticPr fontId="3"/>
  </si>
  <si>
    <t>※H24年７月９日から外国人人口を含む。</t>
    <rPh sb="4" eb="5">
      <t>ネン</t>
    </rPh>
    <rPh sb="6" eb="7">
      <t>ガツ</t>
    </rPh>
    <rPh sb="8" eb="9">
      <t>ヒ</t>
    </rPh>
    <rPh sb="11" eb="13">
      <t>ガイコク</t>
    </rPh>
    <rPh sb="13" eb="14">
      <t>ジン</t>
    </rPh>
    <rPh sb="14" eb="16">
      <t>ジンコウ</t>
    </rPh>
    <rPh sb="17" eb="18">
      <t>フク</t>
    </rPh>
    <phoneticPr fontId="3"/>
  </si>
  <si>
    <t>自　然　動　態</t>
    <rPh sb="0" eb="1">
      <t>ジ</t>
    </rPh>
    <rPh sb="2" eb="3">
      <t>ゼン</t>
    </rPh>
    <rPh sb="4" eb="5">
      <t>ドウ</t>
    </rPh>
    <rPh sb="6" eb="7">
      <t>タイ</t>
    </rPh>
    <phoneticPr fontId="3"/>
  </si>
  <si>
    <t>出生</t>
    <rPh sb="0" eb="2">
      <t>シュッセイ</t>
    </rPh>
    <phoneticPr fontId="3"/>
  </si>
  <si>
    <t>死亡</t>
    <rPh sb="0" eb="2">
      <t>シボウ</t>
    </rPh>
    <phoneticPr fontId="3"/>
  </si>
  <si>
    <t>増減</t>
    <rPh sb="0" eb="2">
      <t>ゾウゲン</t>
    </rPh>
    <phoneticPr fontId="3"/>
  </si>
  <si>
    <t>社　会　動　態</t>
    <rPh sb="0" eb="1">
      <t>シャ</t>
    </rPh>
    <rPh sb="2" eb="3">
      <t>カイ</t>
    </rPh>
    <rPh sb="4" eb="5">
      <t>ドウ</t>
    </rPh>
    <rPh sb="6" eb="7">
      <t>タイ</t>
    </rPh>
    <phoneticPr fontId="3"/>
  </si>
  <si>
    <t>転入</t>
    <rPh sb="0" eb="2">
      <t>テンニュウ</t>
    </rPh>
    <phoneticPr fontId="3"/>
  </si>
  <si>
    <t>転出</t>
    <rPh sb="0" eb="2">
      <t>テンシュツ</t>
    </rPh>
    <phoneticPr fontId="3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</si>
  <si>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3"/>
  </si>
  <si>
    <t>対前年増減数</t>
    <rPh sb="0" eb="1">
      <t>タイ</t>
    </rPh>
    <rPh sb="1" eb="3">
      <t>ゼンネン</t>
    </rPh>
    <rPh sb="3" eb="5">
      <t>ゾウゲン</t>
    </rPh>
    <rPh sb="5" eb="6">
      <t>スウ</t>
    </rPh>
    <phoneticPr fontId="3"/>
  </si>
  <si>
    <t>区分</t>
    <rPh sb="0" eb="2">
      <t>クブン</t>
    </rPh>
    <phoneticPr fontId="3"/>
  </si>
  <si>
    <t>人口、率、年齢</t>
    <rPh sb="0" eb="2">
      <t>ジンコウ</t>
    </rPh>
    <rPh sb="3" eb="4">
      <t>リツ</t>
    </rPh>
    <rPh sb="5" eb="7">
      <t>ネンレイ</t>
    </rPh>
    <phoneticPr fontId="3"/>
  </si>
  <si>
    <t>０歳～１４歳</t>
  </si>
  <si>
    <t>１５歳～６４歳</t>
  </si>
  <si>
    <t>６５歳以上</t>
  </si>
  <si>
    <t>全体人口</t>
  </si>
  <si>
    <t>高齢化率</t>
  </si>
  <si>
    <t>平均年齢</t>
    <rPh sb="0" eb="2">
      <t>ヘイキン</t>
    </rPh>
    <rPh sb="2" eb="4">
      <t>ネンレイ</t>
    </rPh>
    <phoneticPr fontId="3"/>
  </si>
  <si>
    <t>転入</t>
    <rPh sb="0" eb="2">
      <t>テンニュウ</t>
    </rPh>
    <phoneticPr fontId="8"/>
  </si>
  <si>
    <t>転出</t>
    <rPh sb="0" eb="2">
      <t>テンシュツ</t>
    </rPh>
    <phoneticPr fontId="8"/>
  </si>
  <si>
    <t>1月</t>
    <rPh sb="1" eb="2">
      <t>ガツ</t>
    </rPh>
    <phoneticPr fontId="8"/>
  </si>
  <si>
    <t>2月</t>
    <rPh sb="1" eb="2">
      <t>ガツ</t>
    </rPh>
    <phoneticPr fontId="8"/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</si>
  <si>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</si>
  <si>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</si>
  <si>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</si>
  <si>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</si>
  <si>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</si>
  <si>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</si>
  <si>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</si>
  <si>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</si>
  <si>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</si>
  <si>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出生</t>
    <rPh sb="0" eb="2">
      <t>シュッセイ</t>
    </rPh>
    <phoneticPr fontId="8"/>
  </si>
  <si>
    <t>死亡</t>
    <rPh sb="0" eb="2">
      <t>シボウ</t>
    </rPh>
    <phoneticPr fontId="8"/>
  </si>
  <si>
    <t>合計</t>
    <rPh sb="0" eb="2">
      <t>ゴウケイ</t>
    </rPh>
    <phoneticPr fontId="8"/>
  </si>
  <si>
    <t>2021年集計</t>
    <rPh sb="4" eb="5">
      <t>ネン</t>
    </rPh>
    <rPh sb="5" eb="7">
      <t>シュウケイ</t>
    </rPh>
    <phoneticPr fontId="8"/>
  </si>
  <si>
    <t>令和３年１月31日現在</t>
    <rPh sb="0" eb="2">
      <t>レイワ</t>
    </rPh>
    <rPh sb="3" eb="4">
      <t>ネン</t>
    </rPh>
    <rPh sb="5" eb="6">
      <t>ガツ</t>
    </rPh>
    <rPh sb="8" eb="9">
      <t>ヒ</t>
    </rPh>
    <rPh sb="9" eb="11">
      <t>ゲンザイ</t>
    </rPh>
    <phoneticPr fontId="3"/>
  </si>
  <si>
    <t>令和３年２月28日現在</t>
    <rPh sb="0" eb="2">
      <t>レイワ</t>
    </rPh>
    <rPh sb="3" eb="4">
      <t>ネン</t>
    </rPh>
    <rPh sb="5" eb="6">
      <t>ガツ</t>
    </rPh>
    <rPh sb="8" eb="9">
      <t>ヒ</t>
    </rPh>
    <rPh sb="9" eb="11">
      <t>ゲンザイ</t>
    </rPh>
    <phoneticPr fontId="3"/>
  </si>
  <si>
    <t>令和３年3月31日現在</t>
    <rPh sb="0" eb="2">
      <t>レイワ</t>
    </rPh>
    <rPh sb="3" eb="4">
      <t>ネン</t>
    </rPh>
    <rPh sb="5" eb="6">
      <t>ガツ</t>
    </rPh>
    <rPh sb="8" eb="9">
      <t>ヒ</t>
    </rPh>
    <rPh sb="9" eb="11">
      <t>ゲンザイ</t>
    </rPh>
    <phoneticPr fontId="3"/>
  </si>
  <si>
    <t>令和３年４月30日現在</t>
    <rPh sb="0" eb="2">
      <t>レイワ</t>
    </rPh>
    <rPh sb="3" eb="4">
      <t>ネン</t>
    </rPh>
    <rPh sb="5" eb="6">
      <t>ガツ</t>
    </rPh>
    <rPh sb="8" eb="9">
      <t>ヒ</t>
    </rPh>
    <rPh sb="9" eb="11">
      <t>ゲンザイ</t>
    </rPh>
    <phoneticPr fontId="3"/>
  </si>
  <si>
    <t>3月</t>
  </si>
  <si>
    <t>令和３年５月31日現在</t>
    <rPh sb="0" eb="2">
      <t>レイワ</t>
    </rPh>
    <rPh sb="3" eb="4">
      <t>ネン</t>
    </rPh>
    <rPh sb="5" eb="6">
      <t>ガツ</t>
    </rPh>
    <rPh sb="8" eb="9">
      <t>ヒ</t>
    </rPh>
    <rPh sb="9" eb="11">
      <t>ゲンザイ</t>
    </rPh>
    <phoneticPr fontId="3"/>
  </si>
  <si>
    <t>令和３年６月30日現在</t>
    <rPh sb="0" eb="2">
      <t>レイワ</t>
    </rPh>
    <rPh sb="3" eb="4">
      <t>ネン</t>
    </rPh>
    <rPh sb="5" eb="6">
      <t>ガツ</t>
    </rPh>
    <rPh sb="8" eb="9">
      <t>ヒ</t>
    </rPh>
    <rPh sb="9" eb="11">
      <t>ゲンザイ</t>
    </rPh>
    <phoneticPr fontId="3"/>
  </si>
  <si>
    <t>令和３年７月31日現在</t>
    <rPh sb="0" eb="2">
      <t>レイワ</t>
    </rPh>
    <rPh sb="3" eb="4">
      <t>ネン</t>
    </rPh>
    <rPh sb="5" eb="6">
      <t>ガツ</t>
    </rPh>
    <rPh sb="8" eb="9">
      <t>ヒ</t>
    </rPh>
    <rPh sb="9" eb="11">
      <t>ゲンザイ</t>
    </rPh>
    <phoneticPr fontId="3"/>
  </si>
  <si>
    <t>令和３年9月30日現在</t>
    <rPh sb="0" eb="2">
      <t>レイワ</t>
    </rPh>
    <rPh sb="3" eb="4">
      <t>ネン</t>
    </rPh>
    <rPh sb="5" eb="6">
      <t>ガツ</t>
    </rPh>
    <rPh sb="8" eb="9">
      <t>ヒ</t>
    </rPh>
    <rPh sb="9" eb="11">
      <t>ゲンザイ</t>
    </rPh>
    <phoneticPr fontId="3"/>
  </si>
  <si>
    <t>令和３年10月31日現在</t>
    <rPh sb="0" eb="2">
      <t>レイワ</t>
    </rPh>
    <rPh sb="3" eb="4">
      <t>ネン</t>
    </rPh>
    <rPh sb="6" eb="7">
      <t>ガツ</t>
    </rPh>
    <rPh sb="9" eb="10">
      <t>ヒ</t>
    </rPh>
    <rPh sb="10" eb="12">
      <t>ゲンザイ</t>
    </rPh>
    <phoneticPr fontId="3"/>
  </si>
  <si>
    <t>令和３年11月30日現在</t>
    <rPh sb="0" eb="2">
      <t>レイワ</t>
    </rPh>
    <rPh sb="3" eb="4">
      <t>ネン</t>
    </rPh>
    <rPh sb="6" eb="7">
      <t>ガツ</t>
    </rPh>
    <rPh sb="9" eb="10">
      <t>ヒ</t>
    </rPh>
    <rPh sb="10" eb="12">
      <t>ゲンザイ</t>
    </rPh>
    <phoneticPr fontId="3"/>
  </si>
  <si>
    <t>令和３年12月31日現在</t>
    <rPh sb="0" eb="2">
      <t>レイワ</t>
    </rPh>
    <rPh sb="3" eb="4">
      <t>ネン</t>
    </rPh>
    <rPh sb="6" eb="7">
      <t>ガツ</t>
    </rPh>
    <rPh sb="9" eb="10">
      <t>ヒ</t>
    </rPh>
    <rPh sb="10" eb="12">
      <t>ゲンザイ</t>
    </rPh>
    <phoneticPr fontId="3"/>
  </si>
  <si>
    <t>世帯数</t>
    <rPh sb="0" eb="3">
      <t>セタイスウ</t>
    </rPh>
    <phoneticPr fontId="3"/>
  </si>
  <si>
    <t>世帯数</t>
    <rPh sb="0" eb="1">
      <t>ヨ</t>
    </rPh>
    <rPh sb="1" eb="2">
      <t>オビ</t>
    </rPh>
    <rPh sb="2" eb="3">
      <t>スウ</t>
    </rPh>
    <phoneticPr fontId="3"/>
  </si>
  <si>
    <t>地区</t>
    <rPh sb="0" eb="1">
      <t>チ</t>
    </rPh>
    <rPh sb="1" eb="2">
      <t>ク</t>
    </rPh>
    <phoneticPr fontId="3"/>
  </si>
  <si>
    <t>今月</t>
    <rPh sb="0" eb="1">
      <t>イマ</t>
    </rPh>
    <rPh sb="1" eb="2">
      <t>ツキ</t>
    </rPh>
    <phoneticPr fontId="3"/>
  </si>
  <si>
    <t>先月</t>
    <rPh sb="0" eb="1">
      <t>サキ</t>
    </rPh>
    <rPh sb="1" eb="2">
      <t>ツキ</t>
    </rPh>
    <phoneticPr fontId="3"/>
  </si>
  <si>
    <t>人口（人）</t>
    <rPh sb="0" eb="1">
      <t>ヒト</t>
    </rPh>
    <rPh sb="1" eb="2">
      <t>クチ</t>
    </rPh>
    <rPh sb="3" eb="4">
      <t>ヒト</t>
    </rPh>
    <phoneticPr fontId="3"/>
  </si>
  <si>
    <t>合計</t>
    <rPh sb="0" eb="1">
      <t>ゴウ</t>
    </rPh>
    <rPh sb="1" eb="2">
      <t>ケイ</t>
    </rPh>
    <phoneticPr fontId="3"/>
  </si>
  <si>
    <t>自然動態</t>
    <rPh sb="0" eb="1">
      <t>ジ</t>
    </rPh>
    <rPh sb="1" eb="2">
      <t>ゼン</t>
    </rPh>
    <rPh sb="2" eb="3">
      <t>ドウ</t>
    </rPh>
    <rPh sb="3" eb="4">
      <t>タイ</t>
    </rPh>
    <phoneticPr fontId="3"/>
  </si>
  <si>
    <t>社会動態</t>
    <rPh sb="0" eb="1">
      <t>シャ</t>
    </rPh>
    <rPh sb="1" eb="2">
      <t>ドウ</t>
    </rPh>
    <phoneticPr fontId="3"/>
  </si>
  <si>
    <t>0歳～14歳</t>
    <phoneticPr fontId="8"/>
  </si>
  <si>
    <t>15歳～64歳</t>
    <phoneticPr fontId="8"/>
  </si>
  <si>
    <t>65歳以上</t>
    <phoneticPr fontId="8"/>
  </si>
  <si>
    <t>※平成24年7月9日から外国人世帯のみの世帯数を含む。</t>
    <phoneticPr fontId="8"/>
  </si>
  <si>
    <t>※平成24年7月9日から外国人人口を含む。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</si>
</sst>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[$-411]ggge&quot;年&quot;m&quot;月&quot;d&quot;日&quot;;@"/>
    <numFmt numFmtId="177" formatCode="0.000%"/>
    <numFmt numFmtId="178" formatCode="#,##0;&quot;△ &quot;#,##0"/>
    <numFmt numFmtId="179" formatCode="#,##0_ ;[Red]\-#,##0\ "/>
    <numFmt numFmtId="180" formatCode="#,##0_);[Red]\(#,##0\)"/>
    <numFmt numFmtId="181" formatCode="#,##0_ "/>
    <numFmt numFmtId="182" formatCode="#,##0.00_ ;[Red]\-#,##0.00\ "/>
  </numFmts>
  <fonts count="15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2"/>
      <name val="游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38" fontId="7" fillId="0" borderId="0" applyFont="0" applyFill="0" applyBorder="0" applyAlignment="0" applyProtection="0">
      <alignment vertical="center"/>
    </xf>
  </cellStyleXfs>
  <cellXfs count="168">
    <xf numFmtId="0" fontId="0" fillId="0" borderId="0" xfId="0">
      <alignment vertical="center"/>
    </xf>
    <xf numFmtId="38" fontId="4" fillId="0" borderId="0" xfId="1" applyFont="1" applyFill="1">
      <alignment vertical="center"/>
    </xf>
    <xf numFmtId="0" fontId="0" fillId="0" borderId="44" xfId="0" applyBorder="1">
      <alignment vertical="center"/>
    </xf>
    <xf numFmtId="0" fontId="0" fillId="0" borderId="0" xfId="0" applyFill="1">
      <alignment vertical="center"/>
    </xf>
    <xf numFmtId="38" fontId="4" fillId="0" borderId="1" xfId="1" applyFont="1" applyFill="1" applyBorder="1" applyAlignment="1">
      <alignment horizontal="center" vertical="center"/>
    </xf>
    <xf numFmtId="38" fontId="4" fillId="0" borderId="2" xfId="1" applyFont="1" applyFill="1" applyBorder="1" applyAlignment="1">
      <alignment horizontal="center" vertical="center"/>
    </xf>
    <xf numFmtId="38" fontId="4" fillId="0" borderId="3" xfId="1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horizontal="center" vertical="center"/>
    </xf>
    <xf numFmtId="38" fontId="4" fillId="0" borderId="6" xfId="1" applyFont="1" applyFill="1" applyBorder="1">
      <alignment vertical="center"/>
    </xf>
    <xf numFmtId="38" fontId="4" fillId="0" borderId="7" xfId="1" applyFont="1" applyFill="1" applyBorder="1">
      <alignment vertical="center"/>
    </xf>
    <xf numFmtId="38" fontId="4" fillId="0" borderId="8" xfId="1" applyFont="1" applyFill="1" applyBorder="1">
      <alignment vertical="center"/>
    </xf>
    <xf numFmtId="38" fontId="0" fillId="0" borderId="0" xfId="0" applyNumberFormat="1" applyFill="1">
      <alignment vertical="center"/>
    </xf>
    <xf numFmtId="38" fontId="4" fillId="0" borderId="9" xfId="1" applyFont="1" applyFill="1" applyBorder="1" applyAlignment="1">
      <alignment horizontal="center" vertical="center"/>
    </xf>
    <xf numFmtId="38" fontId="4" fillId="0" borderId="10" xfId="1" applyFont="1" applyFill="1" applyBorder="1">
      <alignment vertical="center"/>
    </xf>
    <xf numFmtId="38" fontId="4" fillId="0" borderId="11" xfId="1" applyFont="1" applyFill="1" applyBorder="1">
      <alignment vertical="center"/>
    </xf>
    <xf numFmtId="38" fontId="4" fillId="0" borderId="12" xfId="1" applyFont="1" applyFill="1" applyBorder="1">
      <alignment vertical="center"/>
    </xf>
    <xf numFmtId="38" fontId="4" fillId="0" borderId="13" xfId="1" applyFont="1" applyFill="1" applyBorder="1" applyAlignment="1">
      <alignment horizontal="center" vertical="center"/>
    </xf>
    <xf numFmtId="38" fontId="4" fillId="0" borderId="14" xfId="1" applyFont="1" applyFill="1" applyBorder="1">
      <alignment vertical="center"/>
    </xf>
    <xf numFmtId="38" fontId="4" fillId="0" borderId="15" xfId="1" applyFont="1" applyFill="1" applyBorder="1">
      <alignment vertical="center"/>
    </xf>
    <xf numFmtId="38" fontId="5" fillId="0" borderId="22" xfId="1" applyFont="1" applyFill="1" applyBorder="1" applyAlignment="1">
      <alignment horizontal="center" vertical="center"/>
    </xf>
    <xf numFmtId="38" fontId="5" fillId="0" borderId="23" xfId="1" applyFont="1" applyFill="1" applyBorder="1" applyAlignment="1">
      <alignment horizontal="center" vertical="center"/>
    </xf>
    <xf numFmtId="38" fontId="5" fillId="0" borderId="24" xfId="1" applyFont="1" applyFill="1" applyBorder="1" applyAlignment="1">
      <alignment horizontal="center" vertical="center"/>
    </xf>
    <xf numFmtId="38" fontId="5" fillId="0" borderId="25" xfId="1" applyFont="1" applyFill="1" applyBorder="1" applyAlignment="1">
      <alignment horizontal="center" vertical="center"/>
    </xf>
    <xf numFmtId="38" fontId="4" fillId="0" borderId="26" xfId="1" applyFont="1" applyFill="1" applyBorder="1">
      <alignment vertical="center"/>
    </xf>
    <xf numFmtId="38" fontId="4" fillId="0" borderId="27" xfId="1" applyFont="1" applyFill="1" applyBorder="1">
      <alignment vertical="center"/>
    </xf>
    <xf numFmtId="10" fontId="4" fillId="0" borderId="8" xfId="1" applyNumberFormat="1" applyFont="1" applyFill="1" applyBorder="1">
      <alignment vertical="center"/>
    </xf>
    <xf numFmtId="38" fontId="4" fillId="0" borderId="28" xfId="1" applyFont="1" applyFill="1" applyBorder="1">
      <alignment vertical="center"/>
    </xf>
    <xf numFmtId="10" fontId="4" fillId="0" borderId="12" xfId="1" applyNumberFormat="1" applyFont="1" applyFill="1" applyBorder="1">
      <alignment vertical="center"/>
    </xf>
    <xf numFmtId="38" fontId="4" fillId="0" borderId="29" xfId="1" applyFont="1" applyFill="1" applyBorder="1">
      <alignment vertical="center"/>
    </xf>
    <xf numFmtId="177" fontId="4" fillId="0" borderId="16" xfId="1" applyNumberFormat="1" applyFont="1" applyFill="1" applyBorder="1">
      <alignment vertical="center"/>
    </xf>
    <xf numFmtId="38" fontId="4" fillId="0" borderId="5" xfId="1" applyFont="1" applyFill="1" applyBorder="1">
      <alignment vertical="center"/>
    </xf>
    <xf numFmtId="38" fontId="4" fillId="0" borderId="45" xfId="1" applyFont="1" applyFill="1" applyBorder="1">
      <alignment vertical="center"/>
    </xf>
    <xf numFmtId="38" fontId="4" fillId="0" borderId="30" xfId="1" applyFont="1" applyFill="1" applyBorder="1">
      <alignment vertical="center"/>
    </xf>
    <xf numFmtId="178" fontId="4" fillId="0" borderId="0" xfId="0" applyNumberFormat="1" applyFont="1" applyFill="1" applyBorder="1" applyAlignment="1">
      <alignment horizontal="left"/>
    </xf>
    <xf numFmtId="179" fontId="4" fillId="0" borderId="0" xfId="0" applyNumberFormat="1" applyFont="1" applyFill="1" applyBorder="1" applyAlignment="1"/>
    <xf numFmtId="38" fontId="4" fillId="0" borderId="16" xfId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38" fontId="4" fillId="0" borderId="31" xfId="1" applyFont="1" applyFill="1" applyBorder="1">
      <alignment vertical="center"/>
    </xf>
    <xf numFmtId="178" fontId="4" fillId="0" borderId="35" xfId="0" applyNumberFormat="1" applyFont="1" applyFill="1" applyBorder="1" applyAlignment="1">
      <alignment horizontal="center" vertical="center"/>
    </xf>
    <xf numFmtId="178" fontId="4" fillId="0" borderId="35" xfId="0" applyNumberFormat="1" applyFont="1" applyFill="1" applyBorder="1" applyAlignment="1"/>
    <xf numFmtId="179" fontId="4" fillId="0" borderId="35" xfId="0" applyNumberFormat="1" applyFont="1" applyFill="1" applyBorder="1" applyAlignment="1">
      <alignment horizontal="right"/>
    </xf>
    <xf numFmtId="178" fontId="4" fillId="0" borderId="35" xfId="1" applyNumberFormat="1" applyFont="1" applyFill="1" applyBorder="1" applyAlignment="1"/>
    <xf numFmtId="179" fontId="4" fillId="0" borderId="34" xfId="0" applyNumberFormat="1" applyFont="1" applyFill="1" applyBorder="1" applyAlignment="1"/>
    <xf numFmtId="38" fontId="4" fillId="0" borderId="36" xfId="1" applyFont="1" applyFill="1" applyBorder="1" applyAlignment="1">
      <alignment horizontal="center" vertical="center"/>
    </xf>
    <xf numFmtId="38" fontId="4" fillId="0" borderId="37" xfId="1" applyFont="1" applyFill="1" applyBorder="1" applyAlignment="1">
      <alignment horizontal="center" vertical="center"/>
    </xf>
    <xf numFmtId="180" fontId="6" fillId="0" borderId="38" xfId="0" applyNumberFormat="1" applyFont="1" applyFill="1" applyBorder="1" applyAlignment="1">
      <alignment horizontal="center"/>
    </xf>
    <xf numFmtId="180" fontId="6" fillId="0" borderId="39" xfId="0" applyNumberFormat="1" applyFont="1" applyFill="1" applyBorder="1" applyAlignment="1"/>
    <xf numFmtId="180" fontId="6" fillId="0" borderId="40" xfId="0" applyNumberFormat="1" applyFont="1" applyFill="1" applyBorder="1" applyAlignment="1">
      <alignment horizontal="center"/>
    </xf>
    <xf numFmtId="180" fontId="6" fillId="0" borderId="41" xfId="0" applyNumberFormat="1" applyFont="1" applyFill="1" applyBorder="1" applyAlignment="1"/>
    <xf numFmtId="10" fontId="6" fillId="0" borderId="41" xfId="0" applyNumberFormat="1" applyFont="1" applyFill="1" applyBorder="1" applyAlignment="1"/>
    <xf numFmtId="38" fontId="4" fillId="0" borderId="42" xfId="1" applyFont="1" applyFill="1" applyBorder="1" applyAlignment="1">
      <alignment horizontal="center" vertical="center"/>
    </xf>
    <xf numFmtId="40" fontId="4" fillId="0" borderId="43" xfId="1" applyNumberFormat="1" applyFont="1" applyFill="1" applyBorder="1">
      <alignment vertical="center"/>
    </xf>
    <xf numFmtId="38" fontId="5" fillId="0" borderId="46" xfId="1" applyFont="1" applyFill="1" applyBorder="1" applyAlignment="1">
      <alignment horizontal="center" vertical="center"/>
    </xf>
    <xf numFmtId="38" fontId="4" fillId="0" borderId="47" xfId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Border="1" applyAlignment="1">
      <alignment horizontal="right" vertical="center"/>
    </xf>
    <xf numFmtId="38" fontId="4" fillId="0" borderId="24" xfId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38" fontId="4" fillId="2" borderId="6" xfId="1" applyFont="1" applyFill="1" applyBorder="1">
      <alignment vertical="center"/>
    </xf>
    <xf numFmtId="38" fontId="4" fillId="2" borderId="10" xfId="1" applyFont="1" applyFill="1" applyBorder="1">
      <alignment vertical="center"/>
    </xf>
    <xf numFmtId="38" fontId="4" fillId="2" borderId="7" xfId="1" applyFont="1" applyFill="1" applyBorder="1">
      <alignment vertical="center"/>
    </xf>
    <xf numFmtId="38" fontId="4" fillId="2" borderId="8" xfId="1" applyFont="1" applyFill="1" applyBorder="1">
      <alignment vertical="center"/>
    </xf>
    <xf numFmtId="38" fontId="4" fillId="2" borderId="11" xfId="1" applyFont="1" applyFill="1" applyBorder="1">
      <alignment vertical="center"/>
    </xf>
    <xf numFmtId="38" fontId="4" fillId="2" borderId="12" xfId="1" applyFont="1" applyFill="1" applyBorder="1">
      <alignment vertical="center"/>
    </xf>
    <xf numFmtId="38" fontId="4" fillId="2" borderId="27" xfId="1" applyFont="1" applyFill="1" applyBorder="1">
      <alignment vertical="center"/>
    </xf>
    <xf numFmtId="38" fontId="4" fillId="2" borderId="24" xfId="1" applyFont="1" applyFill="1" applyBorder="1">
      <alignment vertical="center"/>
    </xf>
    <xf numFmtId="178" fontId="4" fillId="2" borderId="35" xfId="0" applyNumberFormat="1" applyFont="1" applyFill="1" applyBorder="1" applyAlignment="1"/>
    <xf numFmtId="178" fontId="4" fillId="2" borderId="35" xfId="1" applyNumberFormat="1" applyFont="1" applyFill="1" applyBorder="1" applyAlignment="1"/>
    <xf numFmtId="179" fontId="4" fillId="2" borderId="34" xfId="0" applyNumberFormat="1" applyFont="1" applyFill="1" applyBorder="1" applyAlignment="1"/>
    <xf numFmtId="180" fontId="6" fillId="2" borderId="39" xfId="0" applyNumberFormat="1" applyFont="1" applyFill="1" applyBorder="1" applyAlignment="1"/>
    <xf numFmtId="180" fontId="6" fillId="2" borderId="41" xfId="0" applyNumberFormat="1" applyFont="1" applyFill="1" applyBorder="1" applyAlignment="1"/>
    <xf numFmtId="40" fontId="4" fillId="2" borderId="43" xfId="1" applyNumberFormat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81" fontId="0" fillId="0" borderId="44" xfId="0" applyNumberFormat="1" applyBorder="1">
      <alignment vertical="center"/>
    </xf>
    <xf numFmtId="0" fontId="0" fillId="2" borderId="44" xfId="0" applyFill="1" applyBorder="1">
      <alignment vertical="center"/>
    </xf>
    <xf numFmtId="0" fontId="0" fillId="2" borderId="44" xfId="0" applyFill="1" applyBorder="1" applyAlignment="1">
      <alignment horizontal="center"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38" fontId="0" fillId="0" borderId="0" xfId="0" applyNumberFormat="1" applyFill="1" applyAlignment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Border="1" applyAlignment="1">
      <alignment horizontal="right" vertical="center"/>
    </xf>
    <xf numFmtId="178" fontId="4" fillId="0" borderId="32" xfId="0" applyNumberFormat="1" applyFont="1" applyFill="1" applyBorder="1" applyAlignment="1">
      <alignment horizontal="center" vertical="center"/>
    </xf>
    <xf numFmtId="178" fontId="4" fillId="0" borderId="33" xfId="0" applyNumberFormat="1" applyFont="1" applyFill="1" applyBorder="1" applyAlignment="1">
      <alignment horizontal="center" vertical="center"/>
    </xf>
    <xf numFmtId="178" fontId="4" fillId="0" borderId="34" xfId="0" applyNumberFormat="1" applyFont="1" applyFill="1" applyBorder="1" applyAlignment="1">
      <alignment horizontal="center" vertical="center"/>
    </xf>
    <xf numFmtId="178" fontId="4" fillId="0" borderId="32" xfId="0" applyNumberFormat="1" applyFont="1" applyFill="1" applyBorder="1" applyAlignment="1">
      <alignment horizontal="left"/>
    </xf>
    <xf numFmtId="178" fontId="4" fillId="0" borderId="33" xfId="0" applyNumberFormat="1" applyFont="1" applyFill="1" applyBorder="1" applyAlignment="1">
      <alignment horizontal="left"/>
    </xf>
    <xf numFmtId="38" fontId="2" fillId="0" borderId="0" xfId="1" applyFont="1" applyFill="1" applyAlignment="1">
      <alignment horizontal="center" vertical="center"/>
    </xf>
    <xf numFmtId="176" fontId="4" fillId="0" borderId="0" xfId="1" applyNumberFormat="1" applyFont="1" applyFill="1" applyBorder="1" applyAlignment="1">
      <alignment horizontal="right" vertical="center"/>
    </xf>
    <xf numFmtId="38" fontId="2" fillId="0" borderId="0" xfId="1" applyFont="1" applyFill="1" applyAlignment="1">
      <alignment horizontal="left" vertical="center"/>
    </xf>
    <xf numFmtId="38" fontId="4" fillId="0" borderId="17" xfId="1" applyFont="1" applyFill="1" applyBorder="1" applyAlignment="1">
      <alignment horizontal="center" vertical="center"/>
    </xf>
    <xf numFmtId="38" fontId="4" fillId="0" borderId="21" xfId="1" applyFont="1" applyFill="1" applyBorder="1" applyAlignment="1">
      <alignment horizontal="center" vertical="center"/>
    </xf>
    <xf numFmtId="38" fontId="4" fillId="0" borderId="18" xfId="1" applyFont="1" applyFill="1" applyBorder="1" applyAlignment="1">
      <alignment horizontal="center" vertical="center"/>
    </xf>
    <xf numFmtId="38" fontId="4" fillId="0" borderId="19" xfId="1" applyFont="1" applyFill="1" applyBorder="1" applyAlignment="1">
      <alignment horizontal="center" vertical="center"/>
    </xf>
    <xf numFmtId="38" fontId="4" fillId="0" borderId="20" xfId="1" applyFont="1" applyFill="1" applyBorder="1" applyAlignment="1">
      <alignment horizontal="center" vertical="center"/>
    </xf>
    <xf numFmtId="38" fontId="9" fillId="0" borderId="0" xfId="1" applyFont="1" applyFill="1" applyAlignment="1">
      <alignment horizontal="center" vertical="center"/>
    </xf>
    <xf numFmtId="38" fontId="4" fillId="0" borderId="0" xfId="1" applyFont="1" applyFill="1" applyAlignment="1">
      <alignment vertical="center"/>
    </xf>
    <xf numFmtId="38" fontId="10" fillId="0" borderId="0" xfId="1" applyFont="1" applyFill="1" applyAlignment="1">
      <alignment vertical="center"/>
    </xf>
    <xf numFmtId="176" fontId="10" fillId="0" borderId="0" xfId="1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176" fontId="10" fillId="0" borderId="0" xfId="1" applyNumberFormat="1" applyFont="1" applyFill="1" applyBorder="1" applyAlignment="1">
      <alignment horizontal="right" vertical="center"/>
    </xf>
    <xf numFmtId="38" fontId="10" fillId="0" borderId="1" xfId="1" applyFont="1" applyFill="1" applyBorder="1" applyAlignment="1">
      <alignment horizontal="center" vertical="center"/>
    </xf>
    <xf numFmtId="38" fontId="10" fillId="0" borderId="2" xfId="1" applyFont="1" applyFill="1" applyBorder="1" applyAlignment="1">
      <alignment horizontal="center" vertical="center"/>
    </xf>
    <xf numFmtId="38" fontId="10" fillId="0" borderId="3" xfId="1" applyFont="1" applyFill="1" applyBorder="1" applyAlignment="1">
      <alignment horizontal="center" vertical="center"/>
    </xf>
    <xf numFmtId="38" fontId="10" fillId="0" borderId="4" xfId="1" applyFont="1" applyFill="1" applyBorder="1" applyAlignment="1">
      <alignment horizontal="center" vertical="center"/>
    </xf>
    <xf numFmtId="38" fontId="10" fillId="0" borderId="5" xfId="1" applyFont="1" applyFill="1" applyBorder="1" applyAlignment="1">
      <alignment horizontal="center" vertical="center"/>
    </xf>
    <xf numFmtId="38" fontId="11" fillId="0" borderId="0" xfId="0" applyNumberFormat="1" applyFont="1" applyFill="1" applyAlignment="1">
      <alignment vertical="center"/>
    </xf>
    <xf numFmtId="38" fontId="10" fillId="0" borderId="9" xfId="1" applyFont="1" applyFill="1" applyBorder="1" applyAlignment="1">
      <alignment horizontal="center" vertical="center"/>
    </xf>
    <xf numFmtId="38" fontId="10" fillId="0" borderId="13" xfId="1" applyFont="1" applyFill="1" applyBorder="1" applyAlignment="1">
      <alignment horizontal="center" vertical="center"/>
    </xf>
    <xf numFmtId="38" fontId="12" fillId="0" borderId="0" xfId="1" applyFont="1" applyFill="1" applyAlignment="1">
      <alignment horizontal="left" vertical="center"/>
    </xf>
    <xf numFmtId="38" fontId="10" fillId="0" borderId="17" xfId="1" applyFont="1" applyFill="1" applyBorder="1" applyAlignment="1">
      <alignment horizontal="center" vertical="center"/>
    </xf>
    <xf numFmtId="38" fontId="10" fillId="0" borderId="18" xfId="1" applyFont="1" applyFill="1" applyBorder="1" applyAlignment="1">
      <alignment horizontal="center" vertical="center"/>
    </xf>
    <xf numFmtId="38" fontId="10" fillId="0" borderId="19" xfId="1" applyFont="1" applyFill="1" applyBorder="1" applyAlignment="1">
      <alignment horizontal="center" vertical="center"/>
    </xf>
    <xf numFmtId="38" fontId="10" fillId="0" borderId="20" xfId="1" applyFont="1" applyFill="1" applyBorder="1" applyAlignment="1">
      <alignment horizontal="center" vertical="center"/>
    </xf>
    <xf numFmtId="38" fontId="10" fillId="0" borderId="21" xfId="1" applyFont="1" applyFill="1" applyBorder="1" applyAlignment="1">
      <alignment horizontal="center" vertical="center"/>
    </xf>
    <xf numFmtId="38" fontId="13" fillId="0" borderId="22" xfId="1" applyFont="1" applyFill="1" applyBorder="1" applyAlignment="1">
      <alignment horizontal="center" vertical="center"/>
    </xf>
    <xf numFmtId="38" fontId="13" fillId="0" borderId="23" xfId="1" applyFont="1" applyFill="1" applyBorder="1" applyAlignment="1">
      <alignment horizontal="center" vertical="center"/>
    </xf>
    <xf numFmtId="38" fontId="13" fillId="0" borderId="24" xfId="1" applyFont="1" applyFill="1" applyBorder="1" applyAlignment="1">
      <alignment horizontal="center" vertical="center"/>
    </xf>
    <xf numFmtId="38" fontId="13" fillId="0" borderId="25" xfId="1" applyFont="1" applyFill="1" applyBorder="1" applyAlignment="1">
      <alignment horizontal="center" vertical="center"/>
    </xf>
    <xf numFmtId="10" fontId="10" fillId="0" borderId="8" xfId="1" applyNumberFormat="1" applyFont="1" applyFill="1" applyBorder="1" applyAlignment="1">
      <alignment vertical="center"/>
    </xf>
    <xf numFmtId="10" fontId="10" fillId="0" borderId="12" xfId="1" applyNumberFormat="1" applyFont="1" applyFill="1" applyBorder="1" applyAlignment="1">
      <alignment vertical="center"/>
    </xf>
    <xf numFmtId="177" fontId="10" fillId="0" borderId="16" xfId="1" applyNumberFormat="1" applyFont="1" applyFill="1" applyBorder="1" applyAlignment="1">
      <alignment vertical="center"/>
    </xf>
    <xf numFmtId="38" fontId="13" fillId="0" borderId="46" xfId="1" applyFont="1" applyFill="1" applyBorder="1" applyAlignment="1">
      <alignment horizontal="center" vertical="center"/>
    </xf>
    <xf numFmtId="178" fontId="10" fillId="0" borderId="32" xfId="0" applyNumberFormat="1" applyFont="1" applyFill="1" applyBorder="1" applyAlignment="1">
      <alignment horizontal="center" vertical="center"/>
    </xf>
    <xf numFmtId="178" fontId="10" fillId="0" borderId="33" xfId="0" applyNumberFormat="1" applyFont="1" applyFill="1" applyBorder="1" applyAlignment="1">
      <alignment horizontal="center" vertical="center"/>
    </xf>
    <xf numFmtId="178" fontId="10" fillId="0" borderId="34" xfId="0" applyNumberFormat="1" applyFont="1" applyFill="1" applyBorder="1" applyAlignment="1">
      <alignment horizontal="center" vertical="center"/>
    </xf>
    <xf numFmtId="178" fontId="10" fillId="0" borderId="35" xfId="0" applyNumberFormat="1" applyFont="1" applyFill="1" applyBorder="1" applyAlignment="1">
      <alignment horizontal="center" vertical="center"/>
    </xf>
    <xf numFmtId="178" fontId="10" fillId="2" borderId="35" xfId="0" applyNumberFormat="1" applyFont="1" applyFill="1" applyBorder="1" applyAlignment="1">
      <alignment vertical="center"/>
    </xf>
    <xf numFmtId="179" fontId="10" fillId="0" borderId="35" xfId="0" applyNumberFormat="1" applyFont="1" applyFill="1" applyBorder="1" applyAlignment="1">
      <alignment horizontal="right" vertical="center"/>
    </xf>
    <xf numFmtId="178" fontId="10" fillId="2" borderId="35" xfId="1" applyNumberFormat="1" applyFont="1" applyFill="1" applyBorder="1" applyAlignment="1">
      <alignment vertical="center"/>
    </xf>
    <xf numFmtId="178" fontId="10" fillId="0" borderId="32" xfId="0" applyNumberFormat="1" applyFont="1" applyFill="1" applyBorder="1" applyAlignment="1">
      <alignment horizontal="left" vertical="center"/>
    </xf>
    <xf numFmtId="178" fontId="10" fillId="0" borderId="33" xfId="0" applyNumberFormat="1" applyFont="1" applyFill="1" applyBorder="1" applyAlignment="1">
      <alignment horizontal="left" vertical="center"/>
    </xf>
    <xf numFmtId="179" fontId="10" fillId="0" borderId="34" xfId="0" applyNumberFormat="1" applyFont="1" applyFill="1" applyBorder="1" applyAlignment="1">
      <alignment vertical="center"/>
    </xf>
    <xf numFmtId="179" fontId="10" fillId="2" borderId="34" xfId="0" applyNumberFormat="1" applyFont="1" applyFill="1" applyBorder="1" applyAlignment="1">
      <alignment vertical="center"/>
    </xf>
    <xf numFmtId="178" fontId="10" fillId="0" borderId="0" xfId="0" applyNumberFormat="1" applyFont="1" applyFill="1" applyBorder="1" applyAlignment="1">
      <alignment horizontal="left" vertical="center"/>
    </xf>
    <xf numFmtId="179" fontId="10" fillId="0" borderId="0" xfId="0" applyNumberFormat="1" applyFont="1" applyFill="1" applyBorder="1" applyAlignment="1">
      <alignment vertical="center"/>
    </xf>
    <xf numFmtId="38" fontId="10" fillId="0" borderId="36" xfId="1" applyFont="1" applyFill="1" applyBorder="1" applyAlignment="1">
      <alignment horizontal="center" vertical="center"/>
    </xf>
    <xf numFmtId="180" fontId="14" fillId="0" borderId="38" xfId="0" applyNumberFormat="1" applyFont="1" applyFill="1" applyBorder="1" applyAlignment="1">
      <alignment horizontal="center" vertical="center"/>
    </xf>
    <xf numFmtId="180" fontId="14" fillId="2" borderId="39" xfId="0" applyNumberFormat="1" applyFont="1" applyFill="1" applyBorder="1" applyAlignment="1">
      <alignment vertical="center"/>
    </xf>
    <xf numFmtId="180" fontId="14" fillId="0" borderId="40" xfId="0" applyNumberFormat="1" applyFont="1" applyFill="1" applyBorder="1" applyAlignment="1">
      <alignment horizontal="center" vertical="center"/>
    </xf>
    <xf numFmtId="180" fontId="14" fillId="2" borderId="41" xfId="0" applyNumberFormat="1" applyFont="1" applyFill="1" applyBorder="1" applyAlignment="1">
      <alignment vertical="center"/>
    </xf>
    <xf numFmtId="180" fontId="14" fillId="0" borderId="41" xfId="0" applyNumberFormat="1" applyFont="1" applyFill="1" applyBorder="1" applyAlignment="1">
      <alignment vertical="center"/>
    </xf>
    <xf numFmtId="10" fontId="14" fillId="0" borderId="41" xfId="0" applyNumberFormat="1" applyFont="1" applyFill="1" applyBorder="1" applyAlignment="1">
      <alignment vertical="center"/>
    </xf>
    <xf numFmtId="38" fontId="10" fillId="0" borderId="42" xfId="1" applyFont="1" applyFill="1" applyBorder="1" applyAlignment="1">
      <alignment horizontal="center" vertical="center"/>
    </xf>
    <xf numFmtId="38" fontId="10" fillId="0" borderId="37" xfId="1" applyFont="1" applyFill="1" applyBorder="1" applyAlignment="1">
      <alignment horizontal="center" vertical="center" shrinkToFit="1"/>
    </xf>
    <xf numFmtId="38" fontId="10" fillId="0" borderId="48" xfId="1" applyFont="1" applyFill="1" applyBorder="1" applyAlignment="1">
      <alignment vertical="center"/>
    </xf>
    <xf numFmtId="182" fontId="10" fillId="2" borderId="43" xfId="1" applyNumberFormat="1" applyFont="1" applyFill="1" applyBorder="1" applyAlignment="1">
      <alignment vertical="center"/>
    </xf>
    <xf numFmtId="179" fontId="10" fillId="2" borderId="6" xfId="1" applyNumberFormat="1" applyFont="1" applyFill="1" applyBorder="1" applyAlignment="1">
      <alignment vertical="center"/>
    </xf>
    <xf numFmtId="179" fontId="10" fillId="0" borderId="7" xfId="1" applyNumberFormat="1" applyFont="1" applyFill="1" applyBorder="1" applyAlignment="1">
      <alignment vertical="center"/>
    </xf>
    <xf numFmtId="179" fontId="10" fillId="2" borderId="7" xfId="1" applyNumberFormat="1" applyFont="1" applyFill="1" applyBorder="1" applyAlignment="1">
      <alignment vertical="center"/>
    </xf>
    <xf numFmtId="179" fontId="10" fillId="2" borderId="8" xfId="1" applyNumberFormat="1" applyFont="1" applyFill="1" applyBorder="1" applyAlignment="1">
      <alignment vertical="center"/>
    </xf>
    <xf numFmtId="179" fontId="10" fillId="2" borderId="10" xfId="1" applyNumberFormat="1" applyFont="1" applyFill="1" applyBorder="1" applyAlignment="1">
      <alignment vertical="center"/>
    </xf>
    <xf numFmtId="179" fontId="10" fillId="2" borderId="11" xfId="1" applyNumberFormat="1" applyFont="1" applyFill="1" applyBorder="1" applyAlignment="1">
      <alignment vertical="center"/>
    </xf>
    <xf numFmtId="179" fontId="10" fillId="2" borderId="12" xfId="1" applyNumberFormat="1" applyFont="1" applyFill="1" applyBorder="1" applyAlignment="1">
      <alignment vertical="center"/>
    </xf>
    <xf numFmtId="179" fontId="10" fillId="0" borderId="14" xfId="1" applyNumberFormat="1" applyFont="1" applyFill="1" applyBorder="1" applyAlignment="1">
      <alignment vertical="center"/>
    </xf>
    <xf numFmtId="179" fontId="10" fillId="0" borderId="15" xfId="1" applyNumberFormat="1" applyFont="1" applyFill="1" applyBorder="1" applyAlignment="1">
      <alignment vertical="center"/>
    </xf>
    <xf numFmtId="179" fontId="10" fillId="0" borderId="16" xfId="1" applyNumberFormat="1" applyFont="1" applyFill="1" applyBorder="1" applyAlignment="1">
      <alignment vertical="center"/>
    </xf>
    <xf numFmtId="179" fontId="10" fillId="0" borderId="26" xfId="1" applyNumberFormat="1" applyFont="1" applyFill="1" applyBorder="1" applyAlignment="1">
      <alignment vertical="center"/>
    </xf>
    <xf numFmtId="179" fontId="10" fillId="0" borderId="27" xfId="1" applyNumberFormat="1" applyFont="1" applyFill="1" applyBorder="1" applyAlignment="1">
      <alignment vertical="center"/>
    </xf>
    <xf numFmtId="179" fontId="10" fillId="0" borderId="28" xfId="1" applyNumberFormat="1" applyFont="1" applyFill="1" applyBorder="1" applyAlignment="1">
      <alignment vertical="center"/>
    </xf>
    <xf numFmtId="179" fontId="10" fillId="0" borderId="11" xfId="1" applyNumberFormat="1" applyFont="1" applyFill="1" applyBorder="1" applyAlignment="1">
      <alignment vertical="center"/>
    </xf>
    <xf numFmtId="179" fontId="10" fillId="0" borderId="29" xfId="1" applyNumberFormat="1" applyFont="1" applyFill="1" applyBorder="1" applyAlignment="1">
      <alignment vertical="center"/>
    </xf>
    <xf numFmtId="179" fontId="10" fillId="2" borderId="27" xfId="1" applyNumberFormat="1" applyFont="1" applyFill="1" applyBorder="1" applyAlignment="1">
      <alignment vertical="center"/>
    </xf>
    <xf numFmtId="179" fontId="10" fillId="0" borderId="30" xfId="1" applyNumberFormat="1" applyFont="1" applyFill="1" applyBorder="1" applyAlignment="1">
      <alignment vertical="center"/>
    </xf>
    <xf numFmtId="179" fontId="10" fillId="2" borderId="24" xfId="1" applyNumberFormat="1" applyFont="1" applyFill="1" applyBorder="1" applyAlignment="1">
      <alignment vertical="center"/>
    </xf>
  </cellXfs>
  <cellStyles count="8">
    <cellStyle name="桁区切り" xfId="1" builtinId="6"/>
    <cellStyle name="桁区切り 2" xfId="2" xr:uid="{00000000-0005-0000-0000-000001000000}"/>
    <cellStyle name="桁区切り 2 2" xfId="7" xr:uid="{00000000-0005-0000-0000-000002000000}"/>
    <cellStyle name="標準" xfId="0" builtinId="0"/>
    <cellStyle name="標準 2" xfId="3" xr:uid="{00000000-0005-0000-0000-000004000000}"/>
    <cellStyle name="標準 3" xfId="4" xr:uid="{00000000-0005-0000-0000-000005000000}"/>
    <cellStyle name="標準 3 2" xfId="6" xr:uid="{00000000-0005-0000-0000-000006000000}"/>
    <cellStyle name="標準 5" xfId="5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50"/>
  <sheetViews>
    <sheetView view="pageBreakPreview" zoomScaleNormal="100" zoomScaleSheetLayoutView="100" workbookViewId="0">
      <selection activeCell="E50" sqref="E50:F52"/>
    </sheetView>
  </sheetViews>
  <sheetFormatPr defaultRowHeight="13.5" x14ac:dyDescent="0.15"/>
  <cols>
    <col min="1" max="1" width="9" style="3"/>
    <col min="2" max="2" width="15" style="1" customWidth="1"/>
    <col min="3" max="3" width="9.625" style="1" customWidth="1"/>
    <col min="4" max="6" width="13.5" style="1" customWidth="1"/>
    <col min="7" max="16384" width="9" style="3"/>
  </cols>
  <sheetData>
    <row r="1" spans="2:7" x14ac:dyDescent="0.15">
      <c r="B1" s="90" t="s">
        <v>0</v>
      </c>
      <c r="C1" s="90"/>
      <c r="D1" s="90"/>
      <c r="E1" s="90"/>
      <c r="F1" s="90"/>
    </row>
    <row r="2" spans="2:7" x14ac:dyDescent="0.15">
      <c r="E2" s="91" t="s">
        <v>54</v>
      </c>
      <c r="F2" s="91"/>
    </row>
    <row r="3" spans="2:7" x14ac:dyDescent="0.15">
      <c r="E3" s="37"/>
      <c r="F3" s="37"/>
    </row>
    <row r="4" spans="2:7" x14ac:dyDescent="0.15">
      <c r="E4" s="37"/>
      <c r="F4" s="37"/>
    </row>
    <row r="5" spans="2:7" x14ac:dyDescent="0.15">
      <c r="E5" s="37"/>
      <c r="F5" s="37"/>
    </row>
    <row r="6" spans="2:7" x14ac:dyDescent="0.15">
      <c r="E6" s="37"/>
      <c r="F6" s="37"/>
    </row>
    <row r="7" spans="2:7" ht="14.25" thickBot="1" x14ac:dyDescent="0.2">
      <c r="B7" s="4" t="s">
        <v>1</v>
      </c>
      <c r="C7" s="5" t="s">
        <v>2</v>
      </c>
      <c r="D7" s="6" t="s">
        <v>3</v>
      </c>
      <c r="E7" s="6" t="s">
        <v>4</v>
      </c>
      <c r="F7" s="7" t="s">
        <v>5</v>
      </c>
    </row>
    <row r="8" spans="2:7" ht="14.25" thickTop="1" x14ac:dyDescent="0.15">
      <c r="B8" s="8" t="s">
        <v>6</v>
      </c>
      <c r="C8" s="9">
        <v>40620</v>
      </c>
      <c r="D8" s="10">
        <f>E8+F8</f>
        <v>80999</v>
      </c>
      <c r="E8" s="10">
        <v>38769</v>
      </c>
      <c r="F8" s="11">
        <v>42230</v>
      </c>
      <c r="G8" s="12"/>
    </row>
    <row r="9" spans="2:7" x14ac:dyDescent="0.15">
      <c r="B9" s="13" t="s">
        <v>7</v>
      </c>
      <c r="C9" s="14">
        <v>1576</v>
      </c>
      <c r="D9" s="10">
        <f t="shared" ref="D9:D10" si="0">E9+F9</f>
        <v>2889</v>
      </c>
      <c r="E9" s="15">
        <v>1379</v>
      </c>
      <c r="F9" s="16">
        <v>1510</v>
      </c>
      <c r="G9" s="12"/>
    </row>
    <row r="10" spans="2:7" x14ac:dyDescent="0.15">
      <c r="B10" s="13" t="s">
        <v>8</v>
      </c>
      <c r="C10" s="14">
        <v>5855</v>
      </c>
      <c r="D10" s="10">
        <f t="shared" si="0"/>
        <v>12047</v>
      </c>
      <c r="E10" s="15">
        <v>5728</v>
      </c>
      <c r="F10" s="16">
        <v>6319</v>
      </c>
      <c r="G10" s="12"/>
    </row>
    <row r="11" spans="2:7" ht="14.25" thickBot="1" x14ac:dyDescent="0.2">
      <c r="B11" s="13" t="s">
        <v>9</v>
      </c>
      <c r="C11" s="14">
        <v>2992</v>
      </c>
      <c r="D11" s="10">
        <f>E11+F11</f>
        <v>6253</v>
      </c>
      <c r="E11" s="15">
        <v>2952</v>
      </c>
      <c r="F11" s="16">
        <v>3301</v>
      </c>
      <c r="G11" s="12"/>
    </row>
    <row r="12" spans="2:7" ht="14.25" thickTop="1" x14ac:dyDescent="0.15">
      <c r="B12" s="17" t="s">
        <v>10</v>
      </c>
      <c r="C12" s="18">
        <f>C8+C9+C10+C11</f>
        <v>51043</v>
      </c>
      <c r="D12" s="19">
        <f>D8+D9+D10+D11</f>
        <v>102188</v>
      </c>
      <c r="E12" s="19">
        <f>E8+E9+E10+E11</f>
        <v>48828</v>
      </c>
      <c r="F12" s="36">
        <f>F8+F9+F10+F11</f>
        <v>53360</v>
      </c>
    </row>
    <row r="14" spans="2:7" x14ac:dyDescent="0.15">
      <c r="B14" s="92" t="s">
        <v>11</v>
      </c>
      <c r="C14" s="92"/>
      <c r="D14" s="92"/>
      <c r="E14" s="92"/>
      <c r="F14" s="92"/>
    </row>
    <row r="16" spans="2:7" x14ac:dyDescent="0.15">
      <c r="B16" s="93" t="s">
        <v>1</v>
      </c>
      <c r="C16" s="95" t="s">
        <v>12</v>
      </c>
      <c r="D16" s="96"/>
      <c r="E16" s="96"/>
      <c r="F16" s="97"/>
    </row>
    <row r="17" spans="2:6" ht="14.25" thickBot="1" x14ac:dyDescent="0.2">
      <c r="B17" s="94"/>
      <c r="C17" s="20" t="s">
        <v>13</v>
      </c>
      <c r="D17" s="21" t="s">
        <v>14</v>
      </c>
      <c r="E17" s="22" t="s">
        <v>15</v>
      </c>
      <c r="F17" s="23" t="s">
        <v>16</v>
      </c>
    </row>
    <row r="18" spans="2:6" ht="14.25" thickTop="1" x14ac:dyDescent="0.15">
      <c r="B18" s="8" t="s">
        <v>6</v>
      </c>
      <c r="C18" s="24">
        <f>C8</f>
        <v>40620</v>
      </c>
      <c r="D18" s="54">
        <v>40596</v>
      </c>
      <c r="E18" s="25">
        <f>+C18-D18</f>
        <v>24</v>
      </c>
      <c r="F18" s="26">
        <f>+E18/D18</f>
        <v>5.9119125036949458E-4</v>
      </c>
    </row>
    <row r="19" spans="2:6" x14ac:dyDescent="0.15">
      <c r="B19" s="13" t="s">
        <v>7</v>
      </c>
      <c r="C19" s="27">
        <f>C9</f>
        <v>1576</v>
      </c>
      <c r="D19" s="9">
        <v>1579</v>
      </c>
      <c r="E19" s="15">
        <f>+C19-D19</f>
        <v>-3</v>
      </c>
      <c r="F19" s="28">
        <f>+E19/D19</f>
        <v>-1.8999366687777073E-3</v>
      </c>
    </row>
    <row r="20" spans="2:6" x14ac:dyDescent="0.15">
      <c r="B20" s="13" t="s">
        <v>8</v>
      </c>
      <c r="C20" s="27">
        <f t="shared" ref="C20:C21" si="1">C10</f>
        <v>5855</v>
      </c>
      <c r="D20" s="27">
        <v>5857</v>
      </c>
      <c r="E20" s="15">
        <f>+C20-D20</f>
        <v>-2</v>
      </c>
      <c r="F20" s="28">
        <f>+E20/D20</f>
        <v>-3.4147174321324912E-4</v>
      </c>
    </row>
    <row r="21" spans="2:6" ht="14.25" thickBot="1" x14ac:dyDescent="0.2">
      <c r="B21" s="13" t="s">
        <v>9</v>
      </c>
      <c r="C21" s="27">
        <f t="shared" si="1"/>
        <v>2992</v>
      </c>
      <c r="D21" s="27">
        <v>2993</v>
      </c>
      <c r="E21" s="15">
        <f>+C21-D21</f>
        <v>-1</v>
      </c>
      <c r="F21" s="28">
        <f>+E21/D21</f>
        <v>-3.3411293017039759E-4</v>
      </c>
    </row>
    <row r="22" spans="2:6" ht="14.25" thickTop="1" x14ac:dyDescent="0.15">
      <c r="B22" s="17" t="s">
        <v>10</v>
      </c>
      <c r="C22" s="18">
        <f>C12</f>
        <v>51043</v>
      </c>
      <c r="D22" s="18">
        <f>SUM(D18:D21)</f>
        <v>51025</v>
      </c>
      <c r="E22" s="29">
        <f>SUM(E18:E21)</f>
        <v>18</v>
      </c>
      <c r="F22" s="30">
        <f>+E22/D22</f>
        <v>3.5276825085742283E-4</v>
      </c>
    </row>
    <row r="23" spans="2:6" x14ac:dyDescent="0.15">
      <c r="C23" s="1" t="s">
        <v>17</v>
      </c>
    </row>
    <row r="25" spans="2:6" x14ac:dyDescent="0.15">
      <c r="B25" s="93" t="s">
        <v>1</v>
      </c>
      <c r="C25" s="95" t="s">
        <v>18</v>
      </c>
      <c r="D25" s="96"/>
      <c r="E25" s="96"/>
      <c r="F25" s="97"/>
    </row>
    <row r="26" spans="2:6" ht="14.25" thickBot="1" x14ac:dyDescent="0.2">
      <c r="B26" s="94"/>
      <c r="C26" s="53" t="s">
        <v>13</v>
      </c>
      <c r="D26" s="22" t="s">
        <v>14</v>
      </c>
      <c r="E26" s="22" t="s">
        <v>15</v>
      </c>
      <c r="F26" s="23" t="s">
        <v>16</v>
      </c>
    </row>
    <row r="27" spans="2:6" ht="14.25" thickTop="1" x14ac:dyDescent="0.15">
      <c r="B27" s="8" t="s">
        <v>6</v>
      </c>
      <c r="C27" s="31">
        <f>D8</f>
        <v>80999</v>
      </c>
      <c r="D27" s="24">
        <v>81001</v>
      </c>
      <c r="E27" s="32">
        <f>+C27-D27</f>
        <v>-2</v>
      </c>
      <c r="F27" s="26">
        <f>+E27/D27</f>
        <v>-2.4691053196874112E-5</v>
      </c>
    </row>
    <row r="28" spans="2:6" x14ac:dyDescent="0.15">
      <c r="B28" s="13" t="s">
        <v>7</v>
      </c>
      <c r="C28" s="33">
        <f>D9</f>
        <v>2889</v>
      </c>
      <c r="D28" s="33">
        <v>2890</v>
      </c>
      <c r="E28" s="15">
        <f>+C28-D28</f>
        <v>-1</v>
      </c>
      <c r="F28" s="28">
        <f>+E28/D28</f>
        <v>-3.4602076124567473E-4</v>
      </c>
    </row>
    <row r="29" spans="2:6" x14ac:dyDescent="0.15">
      <c r="B29" s="13" t="s">
        <v>8</v>
      </c>
      <c r="C29" s="33">
        <f t="shared" ref="C29:C30" si="2">D10</f>
        <v>12047</v>
      </c>
      <c r="D29" s="33">
        <v>12041</v>
      </c>
      <c r="E29" s="15">
        <f>+C29-D29</f>
        <v>6</v>
      </c>
      <c r="F29" s="28">
        <f>+E29/D29</f>
        <v>4.9829748359770786E-4</v>
      </c>
    </row>
    <row r="30" spans="2:6" ht="14.25" thickBot="1" x14ac:dyDescent="0.2">
      <c r="B30" s="13" t="s">
        <v>9</v>
      </c>
      <c r="C30" s="33">
        <f t="shared" si="2"/>
        <v>6253</v>
      </c>
      <c r="D30" s="38">
        <v>6268</v>
      </c>
      <c r="E30" s="15">
        <f>+C30-D30</f>
        <v>-15</v>
      </c>
      <c r="F30" s="28">
        <f>+E30/D30</f>
        <v>-2.3931078493937461E-3</v>
      </c>
    </row>
    <row r="31" spans="2:6" ht="14.25" thickTop="1" x14ac:dyDescent="0.15">
      <c r="B31" s="17" t="s">
        <v>10</v>
      </c>
      <c r="C31" s="18">
        <f>D12</f>
        <v>102188</v>
      </c>
      <c r="D31" s="18">
        <f>SUM(D27:D30)</f>
        <v>102200</v>
      </c>
      <c r="E31" s="29">
        <f>SUM(E27:E30)</f>
        <v>-12</v>
      </c>
      <c r="F31" s="30">
        <f>+E31/D31</f>
        <v>-1.1741682974559687E-4</v>
      </c>
    </row>
    <row r="32" spans="2:6" x14ac:dyDescent="0.15">
      <c r="C32" s="1" t="s">
        <v>19</v>
      </c>
    </row>
    <row r="33" spans="3:5" ht="14.25" thickBot="1" x14ac:dyDescent="0.2"/>
    <row r="34" spans="3:5" ht="14.25" thickBot="1" x14ac:dyDescent="0.2">
      <c r="C34" s="85" t="s">
        <v>20</v>
      </c>
      <c r="D34" s="86"/>
      <c r="E34" s="87"/>
    </row>
    <row r="35" spans="3:5" ht="14.25" thickBot="1" x14ac:dyDescent="0.2">
      <c r="C35" s="39" t="s">
        <v>21</v>
      </c>
      <c r="D35" s="39" t="s">
        <v>22</v>
      </c>
      <c r="E35" s="39" t="s">
        <v>23</v>
      </c>
    </row>
    <row r="36" spans="3:5" ht="14.25" thickBot="1" x14ac:dyDescent="0.2">
      <c r="C36" s="40">
        <v>59</v>
      </c>
      <c r="D36" s="40">
        <v>120</v>
      </c>
      <c r="E36" s="41">
        <f>C36-D36</f>
        <v>-61</v>
      </c>
    </row>
    <row r="37" spans="3:5" ht="14.25" thickBot="1" x14ac:dyDescent="0.2">
      <c r="C37" s="85" t="s">
        <v>24</v>
      </c>
      <c r="D37" s="86"/>
      <c r="E37" s="87"/>
    </row>
    <row r="38" spans="3:5" ht="14.25" thickBot="1" x14ac:dyDescent="0.2">
      <c r="C38" s="39" t="s">
        <v>25</v>
      </c>
      <c r="D38" s="39" t="s">
        <v>26</v>
      </c>
      <c r="E38" s="39" t="s">
        <v>23</v>
      </c>
    </row>
    <row r="39" spans="3:5" ht="14.25" thickBot="1" x14ac:dyDescent="0.2">
      <c r="C39" s="40">
        <v>242</v>
      </c>
      <c r="D39" s="42">
        <v>193</v>
      </c>
      <c r="E39" s="41">
        <f>C39-D39</f>
        <v>49</v>
      </c>
    </row>
    <row r="40" spans="3:5" ht="14.25" thickBot="1" x14ac:dyDescent="0.2">
      <c r="C40" s="88" t="s">
        <v>27</v>
      </c>
      <c r="D40" s="89"/>
      <c r="E40" s="43">
        <f>E36+E39</f>
        <v>-12</v>
      </c>
    </row>
    <row r="41" spans="3:5" ht="14.25" thickBot="1" x14ac:dyDescent="0.2">
      <c r="C41" s="88" t="s">
        <v>28</v>
      </c>
      <c r="D41" s="89"/>
      <c r="E41" s="43">
        <v>-621</v>
      </c>
    </row>
    <row r="42" spans="3:5" x14ac:dyDescent="0.15">
      <c r="C42" s="34"/>
      <c r="D42" s="34"/>
      <c r="E42" s="35"/>
    </row>
    <row r="43" spans="3:5" ht="14.25" thickBot="1" x14ac:dyDescent="0.2"/>
    <row r="44" spans="3:5" ht="14.25" thickBot="1" x14ac:dyDescent="0.2">
      <c r="D44" s="44" t="s">
        <v>29</v>
      </c>
      <c r="E44" s="45" t="s">
        <v>30</v>
      </c>
    </row>
    <row r="45" spans="3:5" ht="14.25" thickTop="1" x14ac:dyDescent="0.15">
      <c r="D45" s="46" t="s">
        <v>31</v>
      </c>
      <c r="E45" s="47">
        <v>15531</v>
      </c>
    </row>
    <row r="46" spans="3:5" x14ac:dyDescent="0.15">
      <c r="D46" s="48" t="s">
        <v>32</v>
      </c>
      <c r="E46" s="49">
        <v>56380</v>
      </c>
    </row>
    <row r="47" spans="3:5" x14ac:dyDescent="0.15">
      <c r="D47" s="48" t="s">
        <v>33</v>
      </c>
      <c r="E47" s="49">
        <v>30277</v>
      </c>
    </row>
    <row r="48" spans="3:5" x14ac:dyDescent="0.15">
      <c r="D48" s="48" t="s">
        <v>34</v>
      </c>
      <c r="E48" s="49">
        <f>E45+E46+E47</f>
        <v>102188</v>
      </c>
    </row>
    <row r="49" spans="4:5" x14ac:dyDescent="0.15">
      <c r="D49" s="48" t="s">
        <v>35</v>
      </c>
      <c r="E49" s="50">
        <f>E47/E48</f>
        <v>0.29628723529181511</v>
      </c>
    </row>
    <row r="50" spans="4:5" ht="14.25" customHeight="1" thickBot="1" x14ac:dyDescent="0.2">
      <c r="D50" s="51" t="s">
        <v>36</v>
      </c>
      <c r="E50" s="52">
        <v>47.23425451129291</v>
      </c>
    </row>
  </sheetData>
  <mergeCells count="11">
    <mergeCell ref="C34:E34"/>
    <mergeCell ref="C37:E37"/>
    <mergeCell ref="C40:D40"/>
    <mergeCell ref="C41:D41"/>
    <mergeCell ref="B1:F1"/>
    <mergeCell ref="E2:F2"/>
    <mergeCell ref="B14:F14"/>
    <mergeCell ref="B16:B17"/>
    <mergeCell ref="C16:F16"/>
    <mergeCell ref="B25:B26"/>
    <mergeCell ref="C25:F25"/>
  </mergeCells>
  <phoneticPr fontId="8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G50"/>
  <sheetViews>
    <sheetView topLeftCell="A25" workbookViewId="0">
      <selection activeCell="C36" sqref="C36:D36"/>
    </sheetView>
  </sheetViews>
  <sheetFormatPr defaultRowHeight="13.5" x14ac:dyDescent="0.15"/>
  <cols>
    <col min="1" max="1" width="9" style="81"/>
    <col min="2" max="2" width="15" style="1" customWidth="1"/>
    <col min="3" max="3" width="9.625" style="1" customWidth="1"/>
    <col min="4" max="6" width="13.5" style="1" customWidth="1"/>
    <col min="7" max="16384" width="9" style="81"/>
  </cols>
  <sheetData>
    <row r="1" spans="2:7" x14ac:dyDescent="0.15">
      <c r="B1" s="90" t="s">
        <v>0</v>
      </c>
      <c r="C1" s="90"/>
      <c r="D1" s="90"/>
      <c r="E1" s="90"/>
      <c r="F1" s="90"/>
    </row>
    <row r="2" spans="2:7" x14ac:dyDescent="0.15">
      <c r="E2" s="91" t="s">
        <v>63</v>
      </c>
      <c r="F2" s="91"/>
    </row>
    <row r="3" spans="2:7" x14ac:dyDescent="0.15">
      <c r="E3" s="83"/>
      <c r="F3" s="83"/>
    </row>
    <row r="4" spans="2:7" x14ac:dyDescent="0.15">
      <c r="E4" s="83"/>
      <c r="F4" s="83"/>
    </row>
    <row r="5" spans="2:7" x14ac:dyDescent="0.15">
      <c r="E5" s="83"/>
      <c r="F5" s="83"/>
    </row>
    <row r="6" spans="2:7" x14ac:dyDescent="0.15">
      <c r="E6" s="83"/>
      <c r="F6" s="83"/>
    </row>
    <row r="7" spans="2:7" ht="14.25" thickBot="1" x14ac:dyDescent="0.2">
      <c r="B7" s="4" t="s">
        <v>1</v>
      </c>
      <c r="C7" s="5" t="s">
        <v>2</v>
      </c>
      <c r="D7" s="6" t="s">
        <v>3</v>
      </c>
      <c r="E7" s="6" t="s">
        <v>4</v>
      </c>
      <c r="F7" s="7" t="s">
        <v>5</v>
      </c>
    </row>
    <row r="8" spans="2:7" ht="14.25" thickTop="1" x14ac:dyDescent="0.15">
      <c r="B8" s="8" t="s">
        <v>6</v>
      </c>
      <c r="C8" s="59">
        <v>40771</v>
      </c>
      <c r="D8" s="10">
        <f>E8+F8</f>
        <v>80640</v>
      </c>
      <c r="E8" s="61">
        <v>38691</v>
      </c>
      <c r="F8" s="62">
        <v>41949</v>
      </c>
      <c r="G8" s="82"/>
    </row>
    <row r="9" spans="2:7" x14ac:dyDescent="0.15">
      <c r="B9" s="13" t="s">
        <v>7</v>
      </c>
      <c r="C9" s="60">
        <v>1551</v>
      </c>
      <c r="D9" s="10">
        <f t="shared" ref="D9:D10" si="0">E9+F9</f>
        <v>2832</v>
      </c>
      <c r="E9" s="63">
        <v>1349</v>
      </c>
      <c r="F9" s="64">
        <v>1483</v>
      </c>
      <c r="G9" s="82"/>
    </row>
    <row r="10" spans="2:7" x14ac:dyDescent="0.15">
      <c r="B10" s="13" t="s">
        <v>8</v>
      </c>
      <c r="C10" s="60">
        <v>5848</v>
      </c>
      <c r="D10" s="10">
        <f t="shared" si="0"/>
        <v>11947</v>
      </c>
      <c r="E10" s="63">
        <v>5702</v>
      </c>
      <c r="F10" s="64">
        <v>6245</v>
      </c>
      <c r="G10" s="82"/>
    </row>
    <row r="11" spans="2:7" ht="14.25" thickBot="1" x14ac:dyDescent="0.2">
      <c r="B11" s="13" t="s">
        <v>9</v>
      </c>
      <c r="C11" s="60">
        <v>2966</v>
      </c>
      <c r="D11" s="10">
        <f>E11+F11</f>
        <v>6140</v>
      </c>
      <c r="E11" s="63">
        <v>2896</v>
      </c>
      <c r="F11" s="64">
        <v>3244</v>
      </c>
      <c r="G11" s="82"/>
    </row>
    <row r="12" spans="2:7" ht="14.25" thickTop="1" x14ac:dyDescent="0.15">
      <c r="B12" s="17" t="s">
        <v>10</v>
      </c>
      <c r="C12" s="18">
        <f>C8+C9+C10+C11</f>
        <v>51136</v>
      </c>
      <c r="D12" s="19">
        <f>D8+D9+D10+D11</f>
        <v>101559</v>
      </c>
      <c r="E12" s="19">
        <f>E8+E9+E10+E11</f>
        <v>48638</v>
      </c>
      <c r="F12" s="36">
        <f>F8+F9+F10+F11</f>
        <v>52921</v>
      </c>
    </row>
    <row r="14" spans="2:7" x14ac:dyDescent="0.15">
      <c r="B14" s="92" t="s">
        <v>11</v>
      </c>
      <c r="C14" s="92"/>
      <c r="D14" s="92"/>
      <c r="E14" s="92"/>
      <c r="F14" s="92"/>
    </row>
    <row r="16" spans="2:7" x14ac:dyDescent="0.15">
      <c r="B16" s="93" t="s">
        <v>1</v>
      </c>
      <c r="C16" s="95" t="s">
        <v>12</v>
      </c>
      <c r="D16" s="96"/>
      <c r="E16" s="96"/>
      <c r="F16" s="97"/>
    </row>
    <row r="17" spans="2:6" ht="14.25" thickBot="1" x14ac:dyDescent="0.2">
      <c r="B17" s="94"/>
      <c r="C17" s="20" t="s">
        <v>13</v>
      </c>
      <c r="D17" s="21" t="s">
        <v>14</v>
      </c>
      <c r="E17" s="22" t="s">
        <v>15</v>
      </c>
      <c r="F17" s="23" t="s">
        <v>16</v>
      </c>
    </row>
    <row r="18" spans="2:6" ht="14.25" thickTop="1" x14ac:dyDescent="0.15">
      <c r="B18" s="8" t="s">
        <v>6</v>
      </c>
      <c r="C18" s="24">
        <v>40771</v>
      </c>
      <c r="D18" s="65">
        <v>40793</v>
      </c>
      <c r="E18" s="25">
        <f>+C18-D18</f>
        <v>-22</v>
      </c>
      <c r="F18" s="26">
        <f>+E18/D18</f>
        <v>-5.393082146446694E-4</v>
      </c>
    </row>
    <row r="19" spans="2:6" x14ac:dyDescent="0.15">
      <c r="B19" s="13" t="s">
        <v>7</v>
      </c>
      <c r="C19" s="27">
        <v>1551</v>
      </c>
      <c r="D19" s="61">
        <v>1561</v>
      </c>
      <c r="E19" s="15">
        <f>+C19-D19</f>
        <v>-10</v>
      </c>
      <c r="F19" s="28">
        <f>+E19/D19</f>
        <v>-6.4061499039077515E-3</v>
      </c>
    </row>
    <row r="20" spans="2:6" x14ac:dyDescent="0.15">
      <c r="B20" s="13" t="s">
        <v>8</v>
      </c>
      <c r="C20" s="27">
        <v>5848</v>
      </c>
      <c r="D20" s="61">
        <v>5854</v>
      </c>
      <c r="E20" s="15">
        <f>+C20-D20</f>
        <v>-6</v>
      </c>
      <c r="F20" s="28">
        <f>+E20/D20</f>
        <v>-1.0249402118209772E-3</v>
      </c>
    </row>
    <row r="21" spans="2:6" ht="14.25" thickBot="1" x14ac:dyDescent="0.2">
      <c r="B21" s="13" t="s">
        <v>9</v>
      </c>
      <c r="C21" s="27">
        <v>2966</v>
      </c>
      <c r="D21" s="61">
        <v>2968</v>
      </c>
      <c r="E21" s="15">
        <f>+C21-D21</f>
        <v>-2</v>
      </c>
      <c r="F21" s="28">
        <f>+E21/D21</f>
        <v>-6.7385444743935314E-4</v>
      </c>
    </row>
    <row r="22" spans="2:6" ht="14.25" thickTop="1" x14ac:dyDescent="0.15">
      <c r="B22" s="17" t="s">
        <v>10</v>
      </c>
      <c r="C22" s="18">
        <f>$C$12</f>
        <v>51136</v>
      </c>
      <c r="D22" s="18">
        <f>SUM(D18:D21)</f>
        <v>51176</v>
      </c>
      <c r="E22" s="29">
        <f>SUM(E18:E21)</f>
        <v>-40</v>
      </c>
      <c r="F22" s="30">
        <f>+E22/D22</f>
        <v>-7.8161638267938097E-4</v>
      </c>
    </row>
    <row r="23" spans="2:6" x14ac:dyDescent="0.15">
      <c r="C23" s="1" t="s">
        <v>17</v>
      </c>
    </row>
    <row r="25" spans="2:6" x14ac:dyDescent="0.15">
      <c r="B25" s="93" t="s">
        <v>1</v>
      </c>
      <c r="C25" s="95" t="s">
        <v>18</v>
      </c>
      <c r="D25" s="96"/>
      <c r="E25" s="96"/>
      <c r="F25" s="97"/>
    </row>
    <row r="26" spans="2:6" ht="14.25" thickBot="1" x14ac:dyDescent="0.2">
      <c r="B26" s="94"/>
      <c r="C26" s="53" t="s">
        <v>13</v>
      </c>
      <c r="D26" s="22" t="s">
        <v>14</v>
      </c>
      <c r="E26" s="22" t="s">
        <v>15</v>
      </c>
      <c r="F26" s="23" t="s">
        <v>16</v>
      </c>
    </row>
    <row r="27" spans="2:6" ht="14.25" thickTop="1" x14ac:dyDescent="0.15">
      <c r="B27" s="8" t="s">
        <v>6</v>
      </c>
      <c r="C27" s="27">
        <v>80640</v>
      </c>
      <c r="D27" s="65">
        <v>80640</v>
      </c>
      <c r="E27" s="25">
        <f>+C27-D27</f>
        <v>0</v>
      </c>
      <c r="F27" s="26">
        <f>+E27/D27</f>
        <v>0</v>
      </c>
    </row>
    <row r="28" spans="2:6" x14ac:dyDescent="0.15">
      <c r="B28" s="13" t="s">
        <v>7</v>
      </c>
      <c r="C28" s="33">
        <v>2832</v>
      </c>
      <c r="D28" s="63">
        <v>2845</v>
      </c>
      <c r="E28" s="15">
        <f>+C28-D28</f>
        <v>-13</v>
      </c>
      <c r="F28" s="28">
        <f>+E28/D28</f>
        <v>-4.5694200351493845E-3</v>
      </c>
    </row>
    <row r="29" spans="2:6" x14ac:dyDescent="0.15">
      <c r="B29" s="13" t="s">
        <v>8</v>
      </c>
      <c r="C29" s="33">
        <v>11947</v>
      </c>
      <c r="D29" s="63">
        <v>11959</v>
      </c>
      <c r="E29" s="15">
        <f>+C29-D29</f>
        <v>-12</v>
      </c>
      <c r="F29" s="28">
        <f>+E29/D29</f>
        <v>-1.003428380299356E-3</v>
      </c>
    </row>
    <row r="30" spans="2:6" ht="14.25" thickBot="1" x14ac:dyDescent="0.2">
      <c r="B30" s="13" t="s">
        <v>9</v>
      </c>
      <c r="C30" s="33">
        <v>6140</v>
      </c>
      <c r="D30" s="66">
        <v>6144</v>
      </c>
      <c r="E30" s="15">
        <f>+C30-D30</f>
        <v>-4</v>
      </c>
      <c r="F30" s="28">
        <f>+E30/D30</f>
        <v>-6.5104166666666663E-4</v>
      </c>
    </row>
    <row r="31" spans="2:6" ht="14.25" thickTop="1" x14ac:dyDescent="0.15">
      <c r="B31" s="17" t="s">
        <v>10</v>
      </c>
      <c r="C31" s="18">
        <f>$D$12</f>
        <v>101559</v>
      </c>
      <c r="D31" s="29">
        <f>SUM(D27:D30)</f>
        <v>101588</v>
      </c>
      <c r="E31" s="29">
        <f>SUM(E27:E30)</f>
        <v>-29</v>
      </c>
      <c r="F31" s="30">
        <f>+E31/D31</f>
        <v>-2.8546678741583653E-4</v>
      </c>
    </row>
    <row r="32" spans="2:6" x14ac:dyDescent="0.15">
      <c r="C32" s="1" t="s">
        <v>19</v>
      </c>
    </row>
    <row r="33" spans="3:5" ht="14.25" thickBot="1" x14ac:dyDescent="0.2"/>
    <row r="34" spans="3:5" ht="14.25" thickBot="1" x14ac:dyDescent="0.2">
      <c r="C34" s="85" t="s">
        <v>20</v>
      </c>
      <c r="D34" s="86"/>
      <c r="E34" s="87"/>
    </row>
    <row r="35" spans="3:5" ht="14.25" thickBot="1" x14ac:dyDescent="0.2">
      <c r="C35" s="39" t="s">
        <v>21</v>
      </c>
      <c r="D35" s="39" t="s">
        <v>22</v>
      </c>
      <c r="E35" s="39" t="s">
        <v>23</v>
      </c>
    </row>
    <row r="36" spans="3:5" ht="14.25" thickBot="1" x14ac:dyDescent="0.2">
      <c r="C36" s="67">
        <v>82</v>
      </c>
      <c r="D36" s="67">
        <v>130</v>
      </c>
      <c r="E36" s="41">
        <f>C36-D36</f>
        <v>-48</v>
      </c>
    </row>
    <row r="37" spans="3:5" ht="14.25" thickBot="1" x14ac:dyDescent="0.2">
      <c r="C37" s="85" t="s">
        <v>24</v>
      </c>
      <c r="D37" s="86"/>
      <c r="E37" s="87"/>
    </row>
    <row r="38" spans="3:5" ht="14.25" thickBot="1" x14ac:dyDescent="0.2">
      <c r="C38" s="39" t="s">
        <v>25</v>
      </c>
      <c r="D38" s="39" t="s">
        <v>26</v>
      </c>
      <c r="E38" s="39" t="s">
        <v>23</v>
      </c>
    </row>
    <row r="39" spans="3:5" ht="14.25" thickBot="1" x14ac:dyDescent="0.2">
      <c r="C39" s="67">
        <v>236</v>
      </c>
      <c r="D39" s="68">
        <v>217</v>
      </c>
      <c r="E39" s="41">
        <f>C39-D39</f>
        <v>19</v>
      </c>
    </row>
    <row r="40" spans="3:5" ht="14.25" thickBot="1" x14ac:dyDescent="0.2">
      <c r="C40" s="88" t="s">
        <v>27</v>
      </c>
      <c r="D40" s="89"/>
      <c r="E40" s="43">
        <f>E36+E39</f>
        <v>-29</v>
      </c>
    </row>
    <row r="41" spans="3:5" ht="14.25" thickBot="1" x14ac:dyDescent="0.2">
      <c r="C41" s="88" t="s">
        <v>28</v>
      </c>
      <c r="D41" s="89"/>
      <c r="E41" s="69">
        <v>-615</v>
      </c>
    </row>
    <row r="42" spans="3:5" x14ac:dyDescent="0.15">
      <c r="C42" s="34"/>
      <c r="D42" s="34"/>
      <c r="E42" s="35"/>
    </row>
    <row r="43" spans="3:5" ht="14.25" thickBot="1" x14ac:dyDescent="0.2"/>
    <row r="44" spans="3:5" ht="14.25" thickBot="1" x14ac:dyDescent="0.2">
      <c r="D44" s="44" t="s">
        <v>29</v>
      </c>
      <c r="E44" s="45" t="s">
        <v>30</v>
      </c>
    </row>
    <row r="45" spans="3:5" ht="14.25" thickTop="1" x14ac:dyDescent="0.15">
      <c r="D45" s="46" t="s">
        <v>31</v>
      </c>
      <c r="E45" s="70">
        <v>15334</v>
      </c>
    </row>
    <row r="46" spans="3:5" x14ac:dyDescent="0.15">
      <c r="D46" s="48" t="s">
        <v>32</v>
      </c>
      <c r="E46" s="71">
        <v>55818</v>
      </c>
    </row>
    <row r="47" spans="3:5" x14ac:dyDescent="0.15">
      <c r="D47" s="48" t="s">
        <v>33</v>
      </c>
      <c r="E47" s="71">
        <v>30407</v>
      </c>
    </row>
    <row r="48" spans="3:5" x14ac:dyDescent="0.15">
      <c r="D48" s="48" t="s">
        <v>34</v>
      </c>
      <c r="E48" s="49">
        <f>SUM(E45:E47)</f>
        <v>101559</v>
      </c>
    </row>
    <row r="49" spans="4:5" x14ac:dyDescent="0.15">
      <c r="D49" s="48" t="s">
        <v>35</v>
      </c>
      <c r="E49" s="50">
        <f>E47/E48</f>
        <v>0.29940231786449256</v>
      </c>
    </row>
    <row r="50" spans="4:5" ht="14.25" customHeight="1" thickBot="1" x14ac:dyDescent="0.2">
      <c r="D50" s="51" t="s">
        <v>36</v>
      </c>
      <c r="E50" s="72">
        <v>47.409477497342209</v>
      </c>
    </row>
  </sheetData>
  <mergeCells count="11">
    <mergeCell ref="C34:E34"/>
    <mergeCell ref="C37:E37"/>
    <mergeCell ref="C40:D40"/>
    <mergeCell ref="C41:D41"/>
    <mergeCell ref="B1:F1"/>
    <mergeCell ref="E2:F2"/>
    <mergeCell ref="B14:F14"/>
    <mergeCell ref="B16:B17"/>
    <mergeCell ref="C16:F16"/>
    <mergeCell ref="B25:B26"/>
    <mergeCell ref="C25:F25"/>
  </mergeCells>
  <phoneticPr fontId="8"/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G50"/>
  <sheetViews>
    <sheetView zoomScale="85" zoomScaleNormal="85" workbookViewId="0">
      <selection sqref="A1:XFD1048576"/>
    </sheetView>
  </sheetViews>
  <sheetFormatPr defaultRowHeight="13.5" x14ac:dyDescent="0.15"/>
  <cols>
    <col min="1" max="1" width="9" style="81"/>
    <col min="2" max="2" width="15" style="1" customWidth="1"/>
    <col min="3" max="3" width="9.625" style="1" customWidth="1"/>
    <col min="4" max="6" width="13.5" style="1" customWidth="1"/>
    <col min="7" max="16384" width="9" style="81"/>
  </cols>
  <sheetData>
    <row r="1" spans="2:7" x14ac:dyDescent="0.15">
      <c r="B1" s="90" t="s">
        <v>0</v>
      </c>
      <c r="C1" s="90"/>
      <c r="D1" s="90"/>
      <c r="E1" s="90"/>
      <c r="F1" s="90"/>
    </row>
    <row r="2" spans="2:7" x14ac:dyDescent="0.15">
      <c r="E2" s="91" t="s">
        <v>64</v>
      </c>
      <c r="F2" s="91"/>
    </row>
    <row r="3" spans="2:7" x14ac:dyDescent="0.15">
      <c r="E3" s="84"/>
      <c r="F3" s="84"/>
    </row>
    <row r="4" spans="2:7" x14ac:dyDescent="0.15">
      <c r="E4" s="84"/>
      <c r="F4" s="84"/>
    </row>
    <row r="5" spans="2:7" x14ac:dyDescent="0.15">
      <c r="E5" s="84"/>
      <c r="F5" s="84"/>
    </row>
    <row r="6" spans="2:7" x14ac:dyDescent="0.15">
      <c r="E6" s="84"/>
      <c r="F6" s="84"/>
    </row>
    <row r="7" spans="2:7" ht="14.25" thickBot="1" x14ac:dyDescent="0.2">
      <c r="B7" s="4" t="s">
        <v>1</v>
      </c>
      <c r="C7" s="5" t="s">
        <v>2</v>
      </c>
      <c r="D7" s="6" t="s">
        <v>3</v>
      </c>
      <c r="E7" s="6" t="s">
        <v>4</v>
      </c>
      <c r="F7" s="7" t="s">
        <v>5</v>
      </c>
    </row>
    <row r="8" spans="2:7" ht="14.25" thickTop="1" x14ac:dyDescent="0.15">
      <c r="B8" s="8" t="s">
        <v>6</v>
      </c>
      <c r="C8" s="59">
        <v>40761</v>
      </c>
      <c r="D8" s="10">
        <v>80656</v>
      </c>
      <c r="E8" s="61">
        <v>38698</v>
      </c>
      <c r="F8" s="62">
        <v>41958</v>
      </c>
      <c r="G8" s="82"/>
    </row>
    <row r="9" spans="2:7" x14ac:dyDescent="0.15">
      <c r="B9" s="13" t="s">
        <v>7</v>
      </c>
      <c r="C9" s="60">
        <v>1547</v>
      </c>
      <c r="D9" s="10">
        <v>2823</v>
      </c>
      <c r="E9" s="63">
        <v>1344</v>
      </c>
      <c r="F9" s="64">
        <v>1479</v>
      </c>
      <c r="G9" s="82"/>
    </row>
    <row r="10" spans="2:7" x14ac:dyDescent="0.15">
      <c r="B10" s="13" t="s">
        <v>8</v>
      </c>
      <c r="C10" s="60">
        <v>5845</v>
      </c>
      <c r="D10" s="10">
        <v>11936</v>
      </c>
      <c r="E10" s="63">
        <v>5700</v>
      </c>
      <c r="F10" s="64">
        <v>6236</v>
      </c>
      <c r="G10" s="82"/>
    </row>
    <row r="11" spans="2:7" ht="14.25" thickBot="1" x14ac:dyDescent="0.2">
      <c r="B11" s="13" t="s">
        <v>9</v>
      </c>
      <c r="C11" s="60">
        <v>2963</v>
      </c>
      <c r="D11" s="10">
        <v>6141</v>
      </c>
      <c r="E11" s="63">
        <v>2900</v>
      </c>
      <c r="F11" s="64">
        <v>3241</v>
      </c>
      <c r="G11" s="82"/>
    </row>
    <row r="12" spans="2:7" ht="14.25" thickTop="1" x14ac:dyDescent="0.15">
      <c r="B12" s="17" t="s">
        <v>10</v>
      </c>
      <c r="C12" s="18">
        <f>C8+C9+C10+C11</f>
        <v>51116</v>
      </c>
      <c r="D12" s="19">
        <f>D8+D9+D10+D11</f>
        <v>101556</v>
      </c>
      <c r="E12" s="19">
        <f>E8+E9+E10+E11</f>
        <v>48642</v>
      </c>
      <c r="F12" s="36">
        <f>F8+F9+F10+F11</f>
        <v>52914</v>
      </c>
    </row>
    <row r="14" spans="2:7" x14ac:dyDescent="0.15">
      <c r="B14" s="92" t="s">
        <v>11</v>
      </c>
      <c r="C14" s="92"/>
      <c r="D14" s="92"/>
      <c r="E14" s="92"/>
      <c r="F14" s="92"/>
    </row>
    <row r="16" spans="2:7" x14ac:dyDescent="0.15">
      <c r="B16" s="93" t="s">
        <v>1</v>
      </c>
      <c r="C16" s="95" t="s">
        <v>12</v>
      </c>
      <c r="D16" s="96"/>
      <c r="E16" s="96"/>
      <c r="F16" s="97"/>
    </row>
    <row r="17" spans="2:6" ht="14.25" thickBot="1" x14ac:dyDescent="0.2">
      <c r="B17" s="94"/>
      <c r="C17" s="20" t="s">
        <v>13</v>
      </c>
      <c r="D17" s="21" t="s">
        <v>14</v>
      </c>
      <c r="E17" s="22" t="s">
        <v>15</v>
      </c>
      <c r="F17" s="23" t="s">
        <v>16</v>
      </c>
    </row>
    <row r="18" spans="2:6" ht="14.25" thickTop="1" x14ac:dyDescent="0.15">
      <c r="B18" s="8" t="s">
        <v>6</v>
      </c>
      <c r="C18" s="24">
        <f>C8</f>
        <v>40761</v>
      </c>
      <c r="D18" s="59">
        <v>40771</v>
      </c>
      <c r="E18" s="25">
        <f>+C18-D18</f>
        <v>-10</v>
      </c>
      <c r="F18" s="26">
        <f>+E18/D18</f>
        <v>-2.4527237497240685E-4</v>
      </c>
    </row>
    <row r="19" spans="2:6" x14ac:dyDescent="0.15">
      <c r="B19" s="13" t="s">
        <v>7</v>
      </c>
      <c r="C19" s="27">
        <f>C9</f>
        <v>1547</v>
      </c>
      <c r="D19" s="60">
        <v>1551</v>
      </c>
      <c r="E19" s="15">
        <f>+C19-D19</f>
        <v>-4</v>
      </c>
      <c r="F19" s="28">
        <f>+E19/D19</f>
        <v>-2.5789813023855577E-3</v>
      </c>
    </row>
    <row r="20" spans="2:6" x14ac:dyDescent="0.15">
      <c r="B20" s="13" t="s">
        <v>8</v>
      </c>
      <c r="C20" s="27">
        <f>C10</f>
        <v>5845</v>
      </c>
      <c r="D20" s="60">
        <v>5848</v>
      </c>
      <c r="E20" s="15">
        <f>+C20-D20</f>
        <v>-3</v>
      </c>
      <c r="F20" s="28">
        <f>+E20/D20</f>
        <v>-5.1299589603283173E-4</v>
      </c>
    </row>
    <row r="21" spans="2:6" ht="14.25" thickBot="1" x14ac:dyDescent="0.2">
      <c r="B21" s="13" t="s">
        <v>9</v>
      </c>
      <c r="C21" s="27">
        <f>C11</f>
        <v>2963</v>
      </c>
      <c r="D21" s="60">
        <v>2966</v>
      </c>
      <c r="E21" s="15">
        <f>+C21-D21</f>
        <v>-3</v>
      </c>
      <c r="F21" s="28">
        <f>+E21/D21</f>
        <v>-1.0114632501685772E-3</v>
      </c>
    </row>
    <row r="22" spans="2:6" ht="14.25" thickTop="1" x14ac:dyDescent="0.15">
      <c r="B22" s="17" t="s">
        <v>10</v>
      </c>
      <c r="C22" s="18">
        <f>C12</f>
        <v>51116</v>
      </c>
      <c r="D22" s="18">
        <f>SUM(D18:D21)</f>
        <v>51136</v>
      </c>
      <c r="E22" s="29">
        <f>SUM(E18:E21)</f>
        <v>-20</v>
      </c>
      <c r="F22" s="30">
        <f>+E22/D22</f>
        <v>-3.9111389236545682E-4</v>
      </c>
    </row>
    <row r="23" spans="2:6" x14ac:dyDescent="0.15">
      <c r="C23" s="1" t="s">
        <v>17</v>
      </c>
    </row>
    <row r="25" spans="2:6" x14ac:dyDescent="0.15">
      <c r="B25" s="93" t="s">
        <v>1</v>
      </c>
      <c r="C25" s="95" t="s">
        <v>18</v>
      </c>
      <c r="D25" s="96"/>
      <c r="E25" s="96"/>
      <c r="F25" s="97"/>
    </row>
    <row r="26" spans="2:6" ht="14.25" thickBot="1" x14ac:dyDescent="0.2">
      <c r="B26" s="94"/>
      <c r="C26" s="53" t="s">
        <v>13</v>
      </c>
      <c r="D26" s="22" t="s">
        <v>14</v>
      </c>
      <c r="E26" s="22" t="s">
        <v>15</v>
      </c>
      <c r="F26" s="23" t="s">
        <v>16</v>
      </c>
    </row>
    <row r="27" spans="2:6" ht="14.25" thickTop="1" x14ac:dyDescent="0.15">
      <c r="B27" s="8" t="s">
        <v>6</v>
      </c>
      <c r="C27" s="27">
        <f>D8</f>
        <v>80656</v>
      </c>
      <c r="D27" s="65">
        <v>80640</v>
      </c>
      <c r="E27" s="25">
        <f>+C27-D27</f>
        <v>16</v>
      </c>
      <c r="F27" s="26">
        <f>+E27/D27</f>
        <v>1.9841269841269841E-4</v>
      </c>
    </row>
    <row r="28" spans="2:6" x14ac:dyDescent="0.15">
      <c r="B28" s="13" t="s">
        <v>7</v>
      </c>
      <c r="C28" s="33">
        <f>D9</f>
        <v>2823</v>
      </c>
      <c r="D28" s="63">
        <v>2832</v>
      </c>
      <c r="E28" s="15">
        <f>+C28-D28</f>
        <v>-9</v>
      </c>
      <c r="F28" s="28">
        <f>+E28/D28</f>
        <v>-3.1779661016949155E-3</v>
      </c>
    </row>
    <row r="29" spans="2:6" x14ac:dyDescent="0.15">
      <c r="B29" s="13" t="s">
        <v>8</v>
      </c>
      <c r="C29" s="33">
        <f>D10</f>
        <v>11936</v>
      </c>
      <c r="D29" s="63">
        <v>11947</v>
      </c>
      <c r="E29" s="15">
        <f>+C29-D29</f>
        <v>-11</v>
      </c>
      <c r="F29" s="28">
        <f>+E29/D29</f>
        <v>-9.2073323846990872E-4</v>
      </c>
    </row>
    <row r="30" spans="2:6" ht="14.25" thickBot="1" x14ac:dyDescent="0.2">
      <c r="B30" s="13" t="s">
        <v>9</v>
      </c>
      <c r="C30" s="33">
        <f>D11</f>
        <v>6141</v>
      </c>
      <c r="D30" s="66">
        <v>6140</v>
      </c>
      <c r="E30" s="15">
        <f>+C30-D30</f>
        <v>1</v>
      </c>
      <c r="F30" s="28">
        <f>+E30/D30</f>
        <v>1.6286644951140066E-4</v>
      </c>
    </row>
    <row r="31" spans="2:6" ht="14.25" thickTop="1" x14ac:dyDescent="0.15">
      <c r="B31" s="17" t="s">
        <v>10</v>
      </c>
      <c r="C31" s="18">
        <f>D12</f>
        <v>101556</v>
      </c>
      <c r="D31" s="29">
        <f>SUM(D27:D30)</f>
        <v>101559</v>
      </c>
      <c r="E31" s="29">
        <f>SUM(E27:E30)</f>
        <v>-3</v>
      </c>
      <c r="F31" s="30">
        <f>+E31/D31</f>
        <v>-2.9539479514370955E-5</v>
      </c>
    </row>
    <row r="32" spans="2:6" x14ac:dyDescent="0.15">
      <c r="C32" s="1" t="s">
        <v>19</v>
      </c>
    </row>
    <row r="33" spans="3:5" ht="14.25" thickBot="1" x14ac:dyDescent="0.2"/>
    <row r="34" spans="3:5" ht="14.25" thickBot="1" x14ac:dyDescent="0.2">
      <c r="C34" s="85" t="s">
        <v>20</v>
      </c>
      <c r="D34" s="86"/>
      <c r="E34" s="87"/>
    </row>
    <row r="35" spans="3:5" ht="14.25" thickBot="1" x14ac:dyDescent="0.2">
      <c r="C35" s="39" t="s">
        <v>21</v>
      </c>
      <c r="D35" s="39" t="s">
        <v>22</v>
      </c>
      <c r="E35" s="39" t="s">
        <v>23</v>
      </c>
    </row>
    <row r="36" spans="3:5" ht="14.25" thickBot="1" x14ac:dyDescent="0.2">
      <c r="C36" s="67">
        <v>85</v>
      </c>
      <c r="D36" s="67">
        <v>135</v>
      </c>
      <c r="E36" s="41">
        <f>C36-D36</f>
        <v>-50</v>
      </c>
    </row>
    <row r="37" spans="3:5" ht="14.25" thickBot="1" x14ac:dyDescent="0.2">
      <c r="C37" s="85" t="s">
        <v>24</v>
      </c>
      <c r="D37" s="86"/>
      <c r="E37" s="87"/>
    </row>
    <row r="38" spans="3:5" ht="14.25" thickBot="1" x14ac:dyDescent="0.2">
      <c r="C38" s="39" t="s">
        <v>25</v>
      </c>
      <c r="D38" s="39" t="s">
        <v>26</v>
      </c>
      <c r="E38" s="39" t="s">
        <v>23</v>
      </c>
    </row>
    <row r="39" spans="3:5" ht="14.25" thickBot="1" x14ac:dyDescent="0.2">
      <c r="C39" s="67">
        <v>222</v>
      </c>
      <c r="D39" s="68">
        <v>175</v>
      </c>
      <c r="E39" s="41">
        <f>C39-D39</f>
        <v>47</v>
      </c>
    </row>
    <row r="40" spans="3:5" ht="14.25" thickBot="1" x14ac:dyDescent="0.2">
      <c r="C40" s="88" t="s">
        <v>27</v>
      </c>
      <c r="D40" s="89"/>
      <c r="E40" s="43">
        <f>E36+E39</f>
        <v>-3</v>
      </c>
    </row>
    <row r="41" spans="3:5" ht="14.25" thickBot="1" x14ac:dyDescent="0.2">
      <c r="C41" s="88" t="s">
        <v>28</v>
      </c>
      <c r="D41" s="89"/>
      <c r="E41" s="69">
        <v>-659</v>
      </c>
    </row>
    <row r="42" spans="3:5" x14ac:dyDescent="0.15">
      <c r="C42" s="34"/>
      <c r="D42" s="34"/>
      <c r="E42" s="35"/>
    </row>
    <row r="43" spans="3:5" ht="14.25" thickBot="1" x14ac:dyDescent="0.2"/>
    <row r="44" spans="3:5" ht="14.25" thickBot="1" x14ac:dyDescent="0.2">
      <c r="D44" s="44" t="s">
        <v>29</v>
      </c>
      <c r="E44" s="45" t="s">
        <v>30</v>
      </c>
    </row>
    <row r="45" spans="3:5" ht="14.25" thickTop="1" x14ac:dyDescent="0.15">
      <c r="D45" s="46" t="s">
        <v>31</v>
      </c>
      <c r="E45" s="70">
        <v>15330</v>
      </c>
    </row>
    <row r="46" spans="3:5" x14ac:dyDescent="0.15">
      <c r="D46" s="48" t="s">
        <v>32</v>
      </c>
      <c r="E46" s="71">
        <v>55818</v>
      </c>
    </row>
    <row r="47" spans="3:5" x14ac:dyDescent="0.15">
      <c r="D47" s="48" t="s">
        <v>33</v>
      </c>
      <c r="E47" s="71">
        <v>30408</v>
      </c>
    </row>
    <row r="48" spans="3:5" x14ac:dyDescent="0.15">
      <c r="D48" s="48" t="s">
        <v>34</v>
      </c>
      <c r="E48" s="49">
        <f>SUM(E45:E47)</f>
        <v>101556</v>
      </c>
    </row>
    <row r="49" spans="4:5" x14ac:dyDescent="0.15">
      <c r="D49" s="48" t="s">
        <v>35</v>
      </c>
      <c r="E49" s="50">
        <f>E47/E48</f>
        <v>0.29942100909842845</v>
      </c>
    </row>
    <row r="50" spans="4:5" ht="14.25" customHeight="1" thickBot="1" x14ac:dyDescent="0.2">
      <c r="D50" s="51" t="s">
        <v>36</v>
      </c>
      <c r="E50" s="72">
        <v>47.39</v>
      </c>
    </row>
  </sheetData>
  <mergeCells count="11">
    <mergeCell ref="C34:E34"/>
    <mergeCell ref="C37:E37"/>
    <mergeCell ref="C40:D40"/>
    <mergeCell ref="C41:D41"/>
    <mergeCell ref="B1:F1"/>
    <mergeCell ref="E2:F2"/>
    <mergeCell ref="B14:F14"/>
    <mergeCell ref="B16:B17"/>
    <mergeCell ref="C16:F16"/>
    <mergeCell ref="B25:B26"/>
    <mergeCell ref="C25:F25"/>
  </mergeCells>
  <phoneticPr fontId="8"/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F46"/>
  <sheetViews>
    <sheetView tabSelected="1" view="pageBreakPreview" zoomScaleNormal="100" zoomScaleSheetLayoutView="100" workbookViewId="0">
      <selection activeCell="I7" sqref="I7"/>
    </sheetView>
  </sheetViews>
  <sheetFormatPr defaultRowHeight="13.5" x14ac:dyDescent="0.15"/>
  <cols>
    <col min="1" max="1" width="15" style="99" customWidth="1"/>
    <col min="2" max="5" width="16.125" style="99" customWidth="1"/>
    <col min="6" max="16384" width="9" style="81"/>
  </cols>
  <sheetData>
    <row r="1" spans="1:6" ht="19.5" x14ac:dyDescent="0.15">
      <c r="A1" s="98" t="s">
        <v>0</v>
      </c>
      <c r="B1" s="98"/>
      <c r="C1" s="98"/>
      <c r="D1" s="98"/>
      <c r="E1" s="98"/>
    </row>
    <row r="2" spans="1:6" s="102" customFormat="1" x14ac:dyDescent="0.15">
      <c r="A2" s="100"/>
      <c r="B2" s="100"/>
      <c r="C2" s="100"/>
      <c r="D2" s="101" t="s">
        <v>65</v>
      </c>
      <c r="E2" s="101"/>
    </row>
    <row r="3" spans="1:6" s="102" customFormat="1" x14ac:dyDescent="0.15">
      <c r="A3" s="100"/>
      <c r="B3" s="100"/>
      <c r="C3" s="100"/>
      <c r="D3" s="103"/>
      <c r="E3" s="103"/>
    </row>
    <row r="4" spans="1:6" s="102" customFormat="1" ht="14.25" thickBot="1" x14ac:dyDescent="0.2">
      <c r="A4" s="104" t="s">
        <v>1</v>
      </c>
      <c r="B4" s="105" t="s">
        <v>66</v>
      </c>
      <c r="C4" s="106" t="s">
        <v>3</v>
      </c>
      <c r="D4" s="106" t="s">
        <v>4</v>
      </c>
      <c r="E4" s="107" t="s">
        <v>5</v>
      </c>
    </row>
    <row r="5" spans="1:6" s="102" customFormat="1" ht="14.25" thickTop="1" x14ac:dyDescent="0.15">
      <c r="A5" s="108" t="s">
        <v>6</v>
      </c>
      <c r="B5" s="150">
        <v>40750</v>
      </c>
      <c r="C5" s="151">
        <v>80650</v>
      </c>
      <c r="D5" s="152">
        <v>38698</v>
      </c>
      <c r="E5" s="153">
        <v>41952</v>
      </c>
      <c r="F5" s="109"/>
    </row>
    <row r="6" spans="1:6" s="102" customFormat="1" x14ac:dyDescent="0.15">
      <c r="A6" s="110" t="s">
        <v>7</v>
      </c>
      <c r="B6" s="154">
        <v>1534</v>
      </c>
      <c r="C6" s="151">
        <v>2807</v>
      </c>
      <c r="D6" s="155">
        <v>1337</v>
      </c>
      <c r="E6" s="156">
        <v>1470</v>
      </c>
      <c r="F6" s="109"/>
    </row>
    <row r="7" spans="1:6" s="102" customFormat="1" x14ac:dyDescent="0.15">
      <c r="A7" s="110" t="s">
        <v>8</v>
      </c>
      <c r="B7" s="154">
        <v>5843</v>
      </c>
      <c r="C7" s="151">
        <v>11931</v>
      </c>
      <c r="D7" s="155">
        <v>5698</v>
      </c>
      <c r="E7" s="156">
        <v>6233</v>
      </c>
      <c r="F7" s="109"/>
    </row>
    <row r="8" spans="1:6" s="102" customFormat="1" ht="14.25" thickBot="1" x14ac:dyDescent="0.2">
      <c r="A8" s="110" t="s">
        <v>9</v>
      </c>
      <c r="B8" s="154">
        <v>2960</v>
      </c>
      <c r="C8" s="151">
        <v>6134</v>
      </c>
      <c r="D8" s="155">
        <v>2902</v>
      </c>
      <c r="E8" s="156">
        <v>3232</v>
      </c>
      <c r="F8" s="109"/>
    </row>
    <row r="9" spans="1:6" s="102" customFormat="1" ht="14.25" thickTop="1" x14ac:dyDescent="0.15">
      <c r="A9" s="111" t="s">
        <v>10</v>
      </c>
      <c r="B9" s="157">
        <f>B5+B6+B7+B8</f>
        <v>51087</v>
      </c>
      <c r="C9" s="158">
        <f>C5+C6+C7+C8</f>
        <v>101522</v>
      </c>
      <c r="D9" s="158">
        <f>D5+D6+D7+D8</f>
        <v>48635</v>
      </c>
      <c r="E9" s="159">
        <f>E5+E6+E7+E8</f>
        <v>52887</v>
      </c>
    </row>
    <row r="10" spans="1:6" s="102" customFormat="1" x14ac:dyDescent="0.15">
      <c r="A10" s="100"/>
      <c r="B10" s="100"/>
      <c r="C10" s="100"/>
      <c r="D10" s="100"/>
      <c r="E10" s="100"/>
    </row>
    <row r="11" spans="1:6" s="102" customFormat="1" x14ac:dyDescent="0.15">
      <c r="A11" s="112" t="s">
        <v>11</v>
      </c>
      <c r="B11" s="112"/>
      <c r="C11" s="112"/>
      <c r="D11" s="112"/>
      <c r="E11" s="112"/>
    </row>
    <row r="12" spans="1:6" s="102" customFormat="1" x14ac:dyDescent="0.15">
      <c r="A12" s="113" t="s">
        <v>68</v>
      </c>
      <c r="B12" s="114" t="s">
        <v>67</v>
      </c>
      <c r="C12" s="115"/>
      <c r="D12" s="115"/>
      <c r="E12" s="116"/>
    </row>
    <row r="13" spans="1:6" s="102" customFormat="1" ht="14.25" thickBot="1" x14ac:dyDescent="0.2">
      <c r="A13" s="117"/>
      <c r="B13" s="118" t="s">
        <v>69</v>
      </c>
      <c r="C13" s="119" t="s">
        <v>70</v>
      </c>
      <c r="D13" s="120" t="s">
        <v>15</v>
      </c>
      <c r="E13" s="121" t="s">
        <v>16</v>
      </c>
    </row>
    <row r="14" spans="1:6" s="102" customFormat="1" ht="14.25" thickTop="1" x14ac:dyDescent="0.15">
      <c r="A14" s="108" t="s">
        <v>6</v>
      </c>
      <c r="B14" s="160">
        <f>B5</f>
        <v>40750</v>
      </c>
      <c r="C14" s="150">
        <v>40761</v>
      </c>
      <c r="D14" s="161">
        <f>+B14-C14</f>
        <v>-11</v>
      </c>
      <c r="E14" s="122">
        <f>+D14/C14</f>
        <v>-2.6986580309609678E-4</v>
      </c>
    </row>
    <row r="15" spans="1:6" s="102" customFormat="1" x14ac:dyDescent="0.15">
      <c r="A15" s="110" t="s">
        <v>7</v>
      </c>
      <c r="B15" s="162">
        <f>B6</f>
        <v>1534</v>
      </c>
      <c r="C15" s="154">
        <v>1547</v>
      </c>
      <c r="D15" s="163">
        <f>+B15-C15</f>
        <v>-13</v>
      </c>
      <c r="E15" s="123">
        <f>+D15/C15</f>
        <v>-8.4033613445378148E-3</v>
      </c>
    </row>
    <row r="16" spans="1:6" s="102" customFormat="1" x14ac:dyDescent="0.15">
      <c r="A16" s="110" t="s">
        <v>8</v>
      </c>
      <c r="B16" s="162">
        <f>B7</f>
        <v>5843</v>
      </c>
      <c r="C16" s="154">
        <v>5845</v>
      </c>
      <c r="D16" s="163">
        <f>+B16-C16</f>
        <v>-2</v>
      </c>
      <c r="E16" s="123">
        <f>+D16/C16</f>
        <v>-3.4217279726261765E-4</v>
      </c>
    </row>
    <row r="17" spans="1:5" s="102" customFormat="1" ht="14.25" thickBot="1" x14ac:dyDescent="0.2">
      <c r="A17" s="110" t="s">
        <v>9</v>
      </c>
      <c r="B17" s="162">
        <f>B8</f>
        <v>2960</v>
      </c>
      <c r="C17" s="154">
        <v>2963</v>
      </c>
      <c r="D17" s="163">
        <f>+B17-C17</f>
        <v>-3</v>
      </c>
      <c r="E17" s="123">
        <f>+D17/C17</f>
        <v>-1.0124873439082012E-3</v>
      </c>
    </row>
    <row r="18" spans="1:5" s="102" customFormat="1" ht="14.25" thickTop="1" x14ac:dyDescent="0.15">
      <c r="A18" s="111" t="s">
        <v>72</v>
      </c>
      <c r="B18" s="157">
        <f>B9</f>
        <v>51087</v>
      </c>
      <c r="C18" s="157">
        <f>SUM(C14:C17)</f>
        <v>51116</v>
      </c>
      <c r="D18" s="164">
        <f>SUM(D14:D17)</f>
        <v>-29</v>
      </c>
      <c r="E18" s="124">
        <f>+D18/C18</f>
        <v>-5.6733703732686437E-4</v>
      </c>
    </row>
    <row r="19" spans="1:5" s="102" customFormat="1" x14ac:dyDescent="0.15">
      <c r="A19" s="148" t="s">
        <v>78</v>
      </c>
      <c r="B19" s="148"/>
      <c r="C19" s="148"/>
      <c r="D19" s="148"/>
      <c r="E19" s="148"/>
    </row>
    <row r="20" spans="1:5" s="102" customFormat="1" x14ac:dyDescent="0.15">
      <c r="A20" s="100"/>
      <c r="B20" s="100"/>
      <c r="C20" s="100"/>
      <c r="D20" s="100"/>
      <c r="E20" s="100"/>
    </row>
    <row r="21" spans="1:5" s="102" customFormat="1" x14ac:dyDescent="0.15">
      <c r="A21" s="113" t="s">
        <v>68</v>
      </c>
      <c r="B21" s="114" t="s">
        <v>71</v>
      </c>
      <c r="C21" s="115"/>
      <c r="D21" s="115"/>
      <c r="E21" s="116"/>
    </row>
    <row r="22" spans="1:5" s="102" customFormat="1" ht="14.25" thickBot="1" x14ac:dyDescent="0.2">
      <c r="A22" s="117"/>
      <c r="B22" s="125" t="s">
        <v>69</v>
      </c>
      <c r="C22" s="120" t="s">
        <v>70</v>
      </c>
      <c r="D22" s="120" t="s">
        <v>15</v>
      </c>
      <c r="E22" s="121" t="s">
        <v>16</v>
      </c>
    </row>
    <row r="23" spans="1:5" s="102" customFormat="1" ht="14.25" thickTop="1" x14ac:dyDescent="0.15">
      <c r="A23" s="108" t="s">
        <v>6</v>
      </c>
      <c r="B23" s="162">
        <f>C5</f>
        <v>80650</v>
      </c>
      <c r="C23" s="165">
        <v>80656</v>
      </c>
      <c r="D23" s="161">
        <f>+B23-C23</f>
        <v>-6</v>
      </c>
      <c r="E23" s="122">
        <f>+D23/C23</f>
        <v>-7.4390001983733393E-5</v>
      </c>
    </row>
    <row r="24" spans="1:5" s="102" customFormat="1" x14ac:dyDescent="0.15">
      <c r="A24" s="110" t="s">
        <v>7</v>
      </c>
      <c r="B24" s="166">
        <f>C6</f>
        <v>2807</v>
      </c>
      <c r="C24" s="155">
        <v>2823</v>
      </c>
      <c r="D24" s="163">
        <f>+B24-C24</f>
        <v>-16</v>
      </c>
      <c r="E24" s="123">
        <f>+D24/C24</f>
        <v>-5.6677293659227771E-3</v>
      </c>
    </row>
    <row r="25" spans="1:5" s="102" customFormat="1" x14ac:dyDescent="0.15">
      <c r="A25" s="110" t="s">
        <v>8</v>
      </c>
      <c r="B25" s="166">
        <f>C7</f>
        <v>11931</v>
      </c>
      <c r="C25" s="155">
        <v>11936</v>
      </c>
      <c r="D25" s="163">
        <f>+B25-C25</f>
        <v>-5</v>
      </c>
      <c r="E25" s="123">
        <f>+D25/C25</f>
        <v>-4.1890080428954424E-4</v>
      </c>
    </row>
    <row r="26" spans="1:5" s="102" customFormat="1" ht="14.25" thickBot="1" x14ac:dyDescent="0.2">
      <c r="A26" s="110" t="s">
        <v>9</v>
      </c>
      <c r="B26" s="166">
        <f>C8</f>
        <v>6134</v>
      </c>
      <c r="C26" s="167">
        <v>6141</v>
      </c>
      <c r="D26" s="163">
        <f>+B26-C26</f>
        <v>-7</v>
      </c>
      <c r="E26" s="123">
        <f>+D26/C26</f>
        <v>-1.1398794984530207E-3</v>
      </c>
    </row>
    <row r="27" spans="1:5" s="102" customFormat="1" ht="14.25" thickTop="1" x14ac:dyDescent="0.15">
      <c r="A27" s="111" t="s">
        <v>72</v>
      </c>
      <c r="B27" s="157">
        <f>C9</f>
        <v>101522</v>
      </c>
      <c r="C27" s="164">
        <f>SUM(C23:C26)</f>
        <v>101556</v>
      </c>
      <c r="D27" s="164">
        <f>SUM(D23:D26)</f>
        <v>-34</v>
      </c>
      <c r="E27" s="124">
        <f>+D27/C27</f>
        <v>-3.3479065737130253E-4</v>
      </c>
    </row>
    <row r="28" spans="1:5" s="102" customFormat="1" x14ac:dyDescent="0.15">
      <c r="A28" s="148" t="s">
        <v>79</v>
      </c>
      <c r="B28" s="148"/>
      <c r="C28" s="148"/>
      <c r="D28" s="148"/>
      <c r="E28" s="148"/>
    </row>
    <row r="29" spans="1:5" s="102" customFormat="1" ht="14.25" thickBot="1" x14ac:dyDescent="0.2">
      <c r="A29" s="100"/>
      <c r="B29" s="100"/>
      <c r="C29" s="100"/>
      <c r="D29" s="100"/>
      <c r="E29" s="100"/>
    </row>
    <row r="30" spans="1:5" s="102" customFormat="1" ht="14.25" thickBot="1" x14ac:dyDescent="0.2">
      <c r="A30" s="100"/>
      <c r="B30" s="126" t="s">
        <v>73</v>
      </c>
      <c r="C30" s="127"/>
      <c r="D30" s="128"/>
      <c r="E30" s="100"/>
    </row>
    <row r="31" spans="1:5" s="102" customFormat="1" ht="14.25" thickBot="1" x14ac:dyDescent="0.2">
      <c r="A31" s="100"/>
      <c r="B31" s="129" t="s">
        <v>21</v>
      </c>
      <c r="C31" s="129" t="s">
        <v>22</v>
      </c>
      <c r="D31" s="129" t="s">
        <v>23</v>
      </c>
      <c r="E31" s="100"/>
    </row>
    <row r="32" spans="1:5" s="102" customFormat="1" ht="14.25" thickBot="1" x14ac:dyDescent="0.2">
      <c r="A32" s="100"/>
      <c r="B32" s="130">
        <v>69</v>
      </c>
      <c r="C32" s="130">
        <v>123</v>
      </c>
      <c r="D32" s="131">
        <f>B32-C32</f>
        <v>-54</v>
      </c>
      <c r="E32" s="100"/>
    </row>
    <row r="33" spans="1:5" s="102" customFormat="1" ht="14.25" thickBot="1" x14ac:dyDescent="0.2">
      <c r="A33" s="100"/>
      <c r="B33" s="126" t="s">
        <v>74</v>
      </c>
      <c r="C33" s="127"/>
      <c r="D33" s="128"/>
      <c r="E33" s="100"/>
    </row>
    <row r="34" spans="1:5" s="102" customFormat="1" ht="14.25" thickBot="1" x14ac:dyDescent="0.2">
      <c r="A34" s="100"/>
      <c r="B34" s="129" t="s">
        <v>25</v>
      </c>
      <c r="C34" s="129" t="s">
        <v>26</v>
      </c>
      <c r="D34" s="129" t="s">
        <v>23</v>
      </c>
      <c r="E34" s="100"/>
    </row>
    <row r="35" spans="1:5" s="102" customFormat="1" ht="14.25" thickBot="1" x14ac:dyDescent="0.2">
      <c r="A35" s="100"/>
      <c r="B35" s="130">
        <v>252</v>
      </c>
      <c r="C35" s="132">
        <v>232</v>
      </c>
      <c r="D35" s="131">
        <f>B35-C35</f>
        <v>20</v>
      </c>
      <c r="E35" s="100"/>
    </row>
    <row r="36" spans="1:5" s="102" customFormat="1" ht="14.25" thickBot="1" x14ac:dyDescent="0.2">
      <c r="A36" s="100"/>
      <c r="B36" s="133" t="s">
        <v>27</v>
      </c>
      <c r="C36" s="134"/>
      <c r="D36" s="135">
        <f>D32+D35</f>
        <v>-34</v>
      </c>
      <c r="E36" s="100"/>
    </row>
    <row r="37" spans="1:5" s="102" customFormat="1" ht="14.25" thickBot="1" x14ac:dyDescent="0.2">
      <c r="A37" s="100"/>
      <c r="B37" s="133" t="s">
        <v>28</v>
      </c>
      <c r="C37" s="134"/>
      <c r="D37" s="136">
        <v>-678</v>
      </c>
      <c r="E37" s="100"/>
    </row>
    <row r="38" spans="1:5" s="102" customFormat="1" x14ac:dyDescent="0.15">
      <c r="A38" s="100"/>
      <c r="B38" s="137"/>
      <c r="C38" s="137"/>
      <c r="D38" s="138"/>
      <c r="E38" s="100"/>
    </row>
    <row r="39" spans="1:5" s="102" customFormat="1" ht="14.25" thickBot="1" x14ac:dyDescent="0.2">
      <c r="A39" s="100"/>
      <c r="B39" s="100"/>
      <c r="C39" s="100"/>
      <c r="D39" s="100"/>
      <c r="E39" s="100"/>
    </row>
    <row r="40" spans="1:5" s="102" customFormat="1" ht="14.25" thickBot="1" x14ac:dyDescent="0.2">
      <c r="A40" s="100"/>
      <c r="B40" s="100"/>
      <c r="C40" s="139" t="s">
        <v>29</v>
      </c>
      <c r="D40" s="147" t="s">
        <v>30</v>
      </c>
      <c r="E40" s="100"/>
    </row>
    <row r="41" spans="1:5" s="102" customFormat="1" ht="14.25" thickTop="1" x14ac:dyDescent="0.15">
      <c r="A41" s="100"/>
      <c r="B41" s="100"/>
      <c r="C41" s="140" t="s">
        <v>75</v>
      </c>
      <c r="D41" s="141">
        <v>15326</v>
      </c>
      <c r="E41" s="100"/>
    </row>
    <row r="42" spans="1:5" s="102" customFormat="1" x14ac:dyDescent="0.15">
      <c r="A42" s="100"/>
      <c r="B42" s="100"/>
      <c r="C42" s="142" t="s">
        <v>76</v>
      </c>
      <c r="D42" s="143">
        <v>55784</v>
      </c>
      <c r="E42" s="100"/>
    </row>
    <row r="43" spans="1:5" s="102" customFormat="1" x14ac:dyDescent="0.15">
      <c r="A43" s="100"/>
      <c r="B43" s="100"/>
      <c r="C43" s="142" t="s">
        <v>77</v>
      </c>
      <c r="D43" s="143">
        <v>30412</v>
      </c>
      <c r="E43" s="100"/>
    </row>
    <row r="44" spans="1:5" s="102" customFormat="1" x14ac:dyDescent="0.15">
      <c r="A44" s="100"/>
      <c r="B44" s="100"/>
      <c r="C44" s="142" t="s">
        <v>34</v>
      </c>
      <c r="D44" s="144">
        <f>SUM(D41:D43)</f>
        <v>101522</v>
      </c>
      <c r="E44" s="100"/>
    </row>
    <row r="45" spans="1:5" s="102" customFormat="1" x14ac:dyDescent="0.15">
      <c r="A45" s="100"/>
      <c r="B45" s="100"/>
      <c r="C45" s="142" t="s">
        <v>35</v>
      </c>
      <c r="D45" s="145">
        <f>D43/D44</f>
        <v>0.29956068635369676</v>
      </c>
      <c r="E45" s="100"/>
    </row>
    <row r="46" spans="1:5" s="102" customFormat="1" ht="14.25" customHeight="1" thickBot="1" x14ac:dyDescent="0.2">
      <c r="A46" s="100"/>
      <c r="B46" s="100"/>
      <c r="C46" s="146" t="s">
        <v>36</v>
      </c>
      <c r="D46" s="149">
        <v>47.39</v>
      </c>
      <c r="E46" s="100"/>
    </row>
  </sheetData>
  <mergeCells count="13">
    <mergeCell ref="B30:D30"/>
    <mergeCell ref="B33:D33"/>
    <mergeCell ref="B36:C36"/>
    <mergeCell ref="B37:C37"/>
    <mergeCell ref="A1:E1"/>
    <mergeCell ref="D2:E2"/>
    <mergeCell ref="A11:E11"/>
    <mergeCell ref="A12:A13"/>
    <mergeCell ref="B12:E12"/>
    <mergeCell ref="A21:A22"/>
    <mergeCell ref="B21:E21"/>
    <mergeCell ref="A19:E19"/>
    <mergeCell ref="A28:E28"/>
  </mergeCells>
  <phoneticPr fontId="8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5"/>
  <sheetViews>
    <sheetView workbookViewId="0">
      <selection activeCell="B15" sqref="B15"/>
    </sheetView>
  </sheetViews>
  <sheetFormatPr defaultRowHeight="13.5" x14ac:dyDescent="0.15"/>
  <cols>
    <col min="1" max="1" width="6.125" customWidth="1"/>
  </cols>
  <sheetData>
    <row r="1" spans="1:6" x14ac:dyDescent="0.15">
      <c r="A1" t="s">
        <v>53</v>
      </c>
    </row>
    <row r="2" spans="1:6" x14ac:dyDescent="0.15">
      <c r="A2" s="75"/>
      <c r="B2" s="76" t="s">
        <v>37</v>
      </c>
      <c r="C2" s="76" t="s">
        <v>38</v>
      </c>
      <c r="D2" s="76"/>
      <c r="E2" s="76" t="s">
        <v>50</v>
      </c>
      <c r="F2" s="76" t="s">
        <v>51</v>
      </c>
    </row>
    <row r="3" spans="1:6" x14ac:dyDescent="0.15">
      <c r="A3" s="2" t="s">
        <v>39</v>
      </c>
      <c r="B3" s="74">
        <v>242</v>
      </c>
      <c r="C3" s="74">
        <v>193</v>
      </c>
      <c r="D3" s="74"/>
      <c r="E3" s="74">
        <v>59</v>
      </c>
      <c r="F3" s="74">
        <v>120</v>
      </c>
    </row>
    <row r="4" spans="1:6" x14ac:dyDescent="0.15">
      <c r="A4" s="2" t="s">
        <v>40</v>
      </c>
      <c r="B4" s="74">
        <v>287</v>
      </c>
      <c r="C4" s="74">
        <v>265</v>
      </c>
      <c r="D4" s="74"/>
      <c r="E4" s="74">
        <v>65</v>
      </c>
      <c r="F4" s="74">
        <v>105</v>
      </c>
    </row>
    <row r="5" spans="1:6" x14ac:dyDescent="0.15">
      <c r="A5" s="2" t="s">
        <v>58</v>
      </c>
      <c r="B5" s="74">
        <v>893</v>
      </c>
      <c r="C5" s="74">
        <v>1845</v>
      </c>
      <c r="D5" s="74"/>
      <c r="E5" s="74">
        <v>78</v>
      </c>
      <c r="F5" s="74">
        <v>120</v>
      </c>
    </row>
    <row r="6" spans="1:6" x14ac:dyDescent="0.15">
      <c r="A6" s="2" t="s">
        <v>41</v>
      </c>
      <c r="B6" s="74">
        <v>925</v>
      </c>
      <c r="C6" s="74">
        <v>423</v>
      </c>
      <c r="D6" s="74"/>
      <c r="E6" s="74">
        <v>71</v>
      </c>
      <c r="F6" s="74">
        <v>121</v>
      </c>
    </row>
    <row r="7" spans="1:6" x14ac:dyDescent="0.15">
      <c r="A7" s="2" t="s">
        <v>42</v>
      </c>
      <c r="B7" s="74">
        <v>206</v>
      </c>
      <c r="C7" s="74">
        <v>207</v>
      </c>
      <c r="D7" s="74"/>
      <c r="E7" s="74">
        <v>47</v>
      </c>
      <c r="F7" s="74">
        <v>108</v>
      </c>
    </row>
    <row r="8" spans="1:6" x14ac:dyDescent="0.15">
      <c r="A8" s="2" t="s">
        <v>43</v>
      </c>
      <c r="B8" s="74">
        <v>188</v>
      </c>
      <c r="C8" s="74">
        <v>201</v>
      </c>
      <c r="D8" s="74"/>
      <c r="E8" s="74">
        <v>76</v>
      </c>
      <c r="F8" s="74">
        <v>114</v>
      </c>
    </row>
    <row r="9" spans="1:6" x14ac:dyDescent="0.15">
      <c r="A9" s="2" t="s">
        <v>44</v>
      </c>
      <c r="B9" s="74">
        <v>256</v>
      </c>
      <c r="C9" s="74">
        <v>246</v>
      </c>
      <c r="D9" s="74"/>
      <c r="E9" s="74">
        <v>85</v>
      </c>
      <c r="F9" s="74">
        <v>100</v>
      </c>
    </row>
    <row r="10" spans="1:6" x14ac:dyDescent="0.15">
      <c r="A10" s="2" t="s">
        <v>45</v>
      </c>
      <c r="B10" s="74">
        <v>372</v>
      </c>
      <c r="C10" s="74">
        <v>295</v>
      </c>
      <c r="D10" s="74"/>
      <c r="E10" s="74">
        <v>83</v>
      </c>
      <c r="F10" s="74">
        <v>97</v>
      </c>
    </row>
    <row r="11" spans="1:6" x14ac:dyDescent="0.15">
      <c r="A11" s="2" t="s">
        <v>46</v>
      </c>
      <c r="B11" s="74">
        <v>240</v>
      </c>
      <c r="C11" s="74">
        <v>191</v>
      </c>
      <c r="D11" s="74"/>
      <c r="E11" s="74">
        <v>76</v>
      </c>
      <c r="F11" s="74">
        <v>110</v>
      </c>
    </row>
    <row r="12" spans="1:6" x14ac:dyDescent="0.15">
      <c r="A12" s="2" t="s">
        <v>47</v>
      </c>
      <c r="B12" s="74">
        <v>236</v>
      </c>
      <c r="C12" s="74">
        <v>217</v>
      </c>
      <c r="D12" s="74"/>
      <c r="E12" s="74">
        <v>82</v>
      </c>
      <c r="F12" s="74">
        <v>130</v>
      </c>
    </row>
    <row r="13" spans="1:6" x14ac:dyDescent="0.15">
      <c r="A13" s="2" t="s">
        <v>48</v>
      </c>
      <c r="B13" s="74">
        <v>222</v>
      </c>
      <c r="C13" s="74">
        <v>175</v>
      </c>
      <c r="D13" s="74"/>
      <c r="E13" s="74">
        <v>85</v>
      </c>
      <c r="F13" s="74">
        <v>135</v>
      </c>
    </row>
    <row r="14" spans="1:6" x14ac:dyDescent="0.15">
      <c r="A14" s="2" t="s">
        <v>49</v>
      </c>
      <c r="B14" s="74">
        <v>252</v>
      </c>
      <c r="C14" s="74">
        <v>232</v>
      </c>
      <c r="D14" s="74"/>
      <c r="E14" s="74">
        <v>69</v>
      </c>
      <c r="F14" s="74">
        <v>123</v>
      </c>
    </row>
    <row r="15" spans="1:6" x14ac:dyDescent="0.15">
      <c r="A15" s="2" t="s">
        <v>52</v>
      </c>
      <c r="B15" s="74">
        <f>SUM(B3:B14)</f>
        <v>4319</v>
      </c>
      <c r="C15" s="74">
        <f>SUM(C3:C14)</f>
        <v>4490</v>
      </c>
      <c r="D15" s="74"/>
      <c r="E15" s="74">
        <f>SUM(E3:E14)</f>
        <v>876</v>
      </c>
      <c r="F15" s="74">
        <f>SUM(F3:F14)</f>
        <v>1383</v>
      </c>
    </row>
  </sheetData>
  <phoneticPr fontId="8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50"/>
  <sheetViews>
    <sheetView view="pageBreakPreview" topLeftCell="A19" zoomScaleNormal="100" zoomScaleSheetLayoutView="100" workbookViewId="0">
      <selection activeCell="D31" sqref="D31"/>
    </sheetView>
  </sheetViews>
  <sheetFormatPr defaultRowHeight="13.5" x14ac:dyDescent="0.15"/>
  <cols>
    <col min="1" max="1" width="9" style="3"/>
    <col min="2" max="2" width="15" style="1" customWidth="1"/>
    <col min="3" max="3" width="9.625" style="1" customWidth="1"/>
    <col min="4" max="6" width="13.5" style="1" customWidth="1"/>
    <col min="7" max="16384" width="9" style="3"/>
  </cols>
  <sheetData>
    <row r="1" spans="2:7" x14ac:dyDescent="0.15">
      <c r="B1" s="90" t="s">
        <v>0</v>
      </c>
      <c r="C1" s="90"/>
      <c r="D1" s="90"/>
      <c r="E1" s="90"/>
      <c r="F1" s="90"/>
    </row>
    <row r="2" spans="2:7" x14ac:dyDescent="0.15">
      <c r="E2" s="91" t="s">
        <v>55</v>
      </c>
      <c r="F2" s="91"/>
    </row>
    <row r="3" spans="2:7" x14ac:dyDescent="0.15">
      <c r="E3" s="55"/>
      <c r="F3" s="55"/>
    </row>
    <row r="4" spans="2:7" x14ac:dyDescent="0.15">
      <c r="E4" s="55"/>
      <c r="F4" s="55"/>
    </row>
    <row r="5" spans="2:7" x14ac:dyDescent="0.15">
      <c r="E5" s="55"/>
      <c r="F5" s="55"/>
    </row>
    <row r="6" spans="2:7" x14ac:dyDescent="0.15">
      <c r="E6" s="55"/>
      <c r="F6" s="55"/>
    </row>
    <row r="7" spans="2:7" ht="14.25" thickBot="1" x14ac:dyDescent="0.2">
      <c r="B7" s="4" t="s">
        <v>1</v>
      </c>
      <c r="C7" s="5" t="s">
        <v>2</v>
      </c>
      <c r="D7" s="6" t="s">
        <v>3</v>
      </c>
      <c r="E7" s="6" t="s">
        <v>4</v>
      </c>
      <c r="F7" s="7" t="s">
        <v>5</v>
      </c>
    </row>
    <row r="8" spans="2:7" ht="14.25" thickTop="1" x14ac:dyDescent="0.15">
      <c r="B8" s="8" t="s">
        <v>6</v>
      </c>
      <c r="C8" s="9">
        <v>40598</v>
      </c>
      <c r="D8" s="10">
        <f>E8+F8</f>
        <v>80996</v>
      </c>
      <c r="E8" s="10">
        <v>38768</v>
      </c>
      <c r="F8" s="11">
        <v>42228</v>
      </c>
      <c r="G8" s="12"/>
    </row>
    <row r="9" spans="2:7" x14ac:dyDescent="0.15">
      <c r="B9" s="13" t="s">
        <v>7</v>
      </c>
      <c r="C9" s="14">
        <v>1574</v>
      </c>
      <c r="D9" s="10">
        <f t="shared" ref="D9:D10" si="0">E9+F9</f>
        <v>2889</v>
      </c>
      <c r="E9" s="15">
        <v>1380</v>
      </c>
      <c r="F9" s="16">
        <v>1509</v>
      </c>
      <c r="G9" s="12"/>
    </row>
    <row r="10" spans="2:7" x14ac:dyDescent="0.15">
      <c r="B10" s="13" t="s">
        <v>8</v>
      </c>
      <c r="C10" s="14">
        <v>5859</v>
      </c>
      <c r="D10" s="10">
        <f t="shared" si="0"/>
        <v>12046</v>
      </c>
      <c r="E10" s="15">
        <v>5735</v>
      </c>
      <c r="F10" s="16">
        <v>6311</v>
      </c>
      <c r="G10" s="12"/>
    </row>
    <row r="11" spans="2:7" ht="14.25" thickBot="1" x14ac:dyDescent="0.2">
      <c r="B11" s="13" t="s">
        <v>9</v>
      </c>
      <c r="C11" s="14">
        <v>2991</v>
      </c>
      <c r="D11" s="10">
        <f>E11+F11</f>
        <v>6239</v>
      </c>
      <c r="E11" s="15">
        <v>2950</v>
      </c>
      <c r="F11" s="16">
        <v>3289</v>
      </c>
      <c r="G11" s="12"/>
    </row>
    <row r="12" spans="2:7" ht="14.25" thickTop="1" x14ac:dyDescent="0.15">
      <c r="B12" s="17" t="s">
        <v>10</v>
      </c>
      <c r="C12" s="18">
        <f>C8+C9+C10+C11</f>
        <v>51022</v>
      </c>
      <c r="D12" s="19">
        <f>D8+D9+D10+D11</f>
        <v>102170</v>
      </c>
      <c r="E12" s="19">
        <f>E8+E9+E10+E11</f>
        <v>48833</v>
      </c>
      <c r="F12" s="36">
        <f>F8+F9+F10+F11</f>
        <v>53337</v>
      </c>
    </row>
    <row r="14" spans="2:7" x14ac:dyDescent="0.15">
      <c r="B14" s="92" t="s">
        <v>11</v>
      </c>
      <c r="C14" s="92"/>
      <c r="D14" s="92"/>
      <c r="E14" s="92"/>
      <c r="F14" s="92"/>
    </row>
    <row r="16" spans="2:7" x14ac:dyDescent="0.15">
      <c r="B16" s="93" t="s">
        <v>1</v>
      </c>
      <c r="C16" s="95" t="s">
        <v>12</v>
      </c>
      <c r="D16" s="96"/>
      <c r="E16" s="96"/>
      <c r="F16" s="97"/>
    </row>
    <row r="17" spans="2:6" ht="14.25" thickBot="1" x14ac:dyDescent="0.2">
      <c r="B17" s="94"/>
      <c r="C17" s="20" t="s">
        <v>13</v>
      </c>
      <c r="D17" s="21" t="s">
        <v>14</v>
      </c>
      <c r="E17" s="22" t="s">
        <v>15</v>
      </c>
      <c r="F17" s="23" t="s">
        <v>16</v>
      </c>
    </row>
    <row r="18" spans="2:6" ht="14.25" thickTop="1" x14ac:dyDescent="0.15">
      <c r="B18" s="8" t="s">
        <v>6</v>
      </c>
      <c r="C18" s="24">
        <f>C8</f>
        <v>40598</v>
      </c>
      <c r="D18" s="54">
        <v>40620</v>
      </c>
      <c r="E18" s="25">
        <f>+C18-D18</f>
        <v>-22</v>
      </c>
      <c r="F18" s="26">
        <f>+E18/D18</f>
        <v>-5.4160512063023141E-4</v>
      </c>
    </row>
    <row r="19" spans="2:6" x14ac:dyDescent="0.15">
      <c r="B19" s="13" t="s">
        <v>7</v>
      </c>
      <c r="C19" s="27">
        <f>C9</f>
        <v>1574</v>
      </c>
      <c r="D19" s="9">
        <v>1576</v>
      </c>
      <c r="E19" s="15">
        <f>+C19-D19</f>
        <v>-2</v>
      </c>
      <c r="F19" s="28">
        <f>+E19/D19</f>
        <v>-1.2690355329949238E-3</v>
      </c>
    </row>
    <row r="20" spans="2:6" x14ac:dyDescent="0.15">
      <c r="B20" s="13" t="s">
        <v>8</v>
      </c>
      <c r="C20" s="27">
        <f t="shared" ref="C20:C21" si="1">C10</f>
        <v>5859</v>
      </c>
      <c r="D20" s="27">
        <v>5855</v>
      </c>
      <c r="E20" s="15">
        <f>+C20-D20</f>
        <v>4</v>
      </c>
      <c r="F20" s="28">
        <f>+E20/D20</f>
        <v>6.8317677198975236E-4</v>
      </c>
    </row>
    <row r="21" spans="2:6" ht="14.25" thickBot="1" x14ac:dyDescent="0.2">
      <c r="B21" s="13" t="s">
        <v>9</v>
      </c>
      <c r="C21" s="27">
        <f t="shared" si="1"/>
        <v>2991</v>
      </c>
      <c r="D21" s="27">
        <v>2992</v>
      </c>
      <c r="E21" s="15">
        <f>+C21-D21</f>
        <v>-1</v>
      </c>
      <c r="F21" s="28">
        <f>+E21/D21</f>
        <v>-3.3422459893048126E-4</v>
      </c>
    </row>
    <row r="22" spans="2:6" ht="14.25" thickTop="1" x14ac:dyDescent="0.15">
      <c r="B22" s="17" t="s">
        <v>10</v>
      </c>
      <c r="C22" s="18">
        <f>C12</f>
        <v>51022</v>
      </c>
      <c r="D22" s="18">
        <f>SUM(D18:D21)</f>
        <v>51043</v>
      </c>
      <c r="E22" s="29">
        <f>SUM(E18:E21)</f>
        <v>-21</v>
      </c>
      <c r="F22" s="30">
        <f>+E22/D22</f>
        <v>-4.1141782418744981E-4</v>
      </c>
    </row>
    <row r="23" spans="2:6" x14ac:dyDescent="0.15">
      <c r="C23" s="1" t="s">
        <v>17</v>
      </c>
    </row>
    <row r="25" spans="2:6" x14ac:dyDescent="0.15">
      <c r="B25" s="93" t="s">
        <v>1</v>
      </c>
      <c r="C25" s="95" t="s">
        <v>18</v>
      </c>
      <c r="D25" s="96"/>
      <c r="E25" s="96"/>
      <c r="F25" s="97"/>
    </row>
    <row r="26" spans="2:6" ht="14.25" thickBot="1" x14ac:dyDescent="0.2">
      <c r="B26" s="94"/>
      <c r="C26" s="53" t="s">
        <v>13</v>
      </c>
      <c r="D26" s="22" t="s">
        <v>14</v>
      </c>
      <c r="E26" s="22" t="s">
        <v>15</v>
      </c>
      <c r="F26" s="23" t="s">
        <v>16</v>
      </c>
    </row>
    <row r="27" spans="2:6" ht="14.25" thickTop="1" x14ac:dyDescent="0.15">
      <c r="B27" s="8" t="s">
        <v>6</v>
      </c>
      <c r="C27" s="31">
        <f>D8</f>
        <v>80996</v>
      </c>
      <c r="D27" s="24">
        <v>80999</v>
      </c>
      <c r="E27" s="25">
        <f>+C27-D27</f>
        <v>-3</v>
      </c>
      <c r="F27" s="26">
        <f>+E27/D27</f>
        <v>-3.7037494290052964E-5</v>
      </c>
    </row>
    <row r="28" spans="2:6" x14ac:dyDescent="0.15">
      <c r="B28" s="13" t="s">
        <v>7</v>
      </c>
      <c r="C28" s="33">
        <f>D9</f>
        <v>2889</v>
      </c>
      <c r="D28" s="33">
        <v>2889</v>
      </c>
      <c r="E28" s="15">
        <f>+C28-D28</f>
        <v>0</v>
      </c>
      <c r="F28" s="28">
        <f>+E28/D28</f>
        <v>0</v>
      </c>
    </row>
    <row r="29" spans="2:6" x14ac:dyDescent="0.15">
      <c r="B29" s="13" t="s">
        <v>8</v>
      </c>
      <c r="C29" s="33">
        <f t="shared" ref="C29:C30" si="2">D10</f>
        <v>12046</v>
      </c>
      <c r="D29" s="33">
        <v>12047</v>
      </c>
      <c r="E29" s="15">
        <f>+C29-D29</f>
        <v>-1</v>
      </c>
      <c r="F29" s="28">
        <f>+E29/D29</f>
        <v>-8.3008217813563547E-5</v>
      </c>
    </row>
    <row r="30" spans="2:6" ht="14.25" thickBot="1" x14ac:dyDescent="0.2">
      <c r="B30" s="13" t="s">
        <v>9</v>
      </c>
      <c r="C30" s="33">
        <f t="shared" si="2"/>
        <v>6239</v>
      </c>
      <c r="D30" s="38">
        <v>6253</v>
      </c>
      <c r="E30" s="15">
        <f>+C30-D30</f>
        <v>-14</v>
      </c>
      <c r="F30" s="28">
        <f>+E30/D30</f>
        <v>-2.2389253158483927E-3</v>
      </c>
    </row>
    <row r="31" spans="2:6" ht="14.25" thickTop="1" x14ac:dyDescent="0.15">
      <c r="B31" s="17" t="s">
        <v>10</v>
      </c>
      <c r="C31" s="18">
        <f>D12</f>
        <v>102170</v>
      </c>
      <c r="D31" s="18">
        <f>SUM(D27:D30)</f>
        <v>102188</v>
      </c>
      <c r="E31" s="29">
        <f>SUM(E27:E30)</f>
        <v>-18</v>
      </c>
      <c r="F31" s="30">
        <f>+E31/D31</f>
        <v>-1.7614592711472972E-4</v>
      </c>
    </row>
    <row r="32" spans="2:6" x14ac:dyDescent="0.15">
      <c r="C32" s="1" t="s">
        <v>19</v>
      </c>
    </row>
    <row r="33" spans="3:5" ht="14.25" thickBot="1" x14ac:dyDescent="0.2"/>
    <row r="34" spans="3:5" ht="14.25" thickBot="1" x14ac:dyDescent="0.2">
      <c r="C34" s="85" t="s">
        <v>20</v>
      </c>
      <c r="D34" s="86"/>
      <c r="E34" s="87"/>
    </row>
    <row r="35" spans="3:5" ht="14.25" thickBot="1" x14ac:dyDescent="0.2">
      <c r="C35" s="39" t="s">
        <v>21</v>
      </c>
      <c r="D35" s="39" t="s">
        <v>22</v>
      </c>
      <c r="E35" s="39" t="s">
        <v>23</v>
      </c>
    </row>
    <row r="36" spans="3:5" ht="14.25" thickBot="1" x14ac:dyDescent="0.2">
      <c r="C36" s="40">
        <v>65</v>
      </c>
      <c r="D36" s="40">
        <v>105</v>
      </c>
      <c r="E36" s="41">
        <f>C36-D36</f>
        <v>-40</v>
      </c>
    </row>
    <row r="37" spans="3:5" ht="14.25" thickBot="1" x14ac:dyDescent="0.2">
      <c r="C37" s="85" t="s">
        <v>24</v>
      </c>
      <c r="D37" s="86"/>
      <c r="E37" s="87"/>
    </row>
    <row r="38" spans="3:5" ht="14.25" thickBot="1" x14ac:dyDescent="0.2">
      <c r="C38" s="39" t="s">
        <v>25</v>
      </c>
      <c r="D38" s="39" t="s">
        <v>26</v>
      </c>
      <c r="E38" s="39" t="s">
        <v>23</v>
      </c>
    </row>
    <row r="39" spans="3:5" ht="14.25" thickBot="1" x14ac:dyDescent="0.2">
      <c r="C39" s="40">
        <v>287</v>
      </c>
      <c r="D39" s="42">
        <v>265</v>
      </c>
      <c r="E39" s="41">
        <f>C39-D39</f>
        <v>22</v>
      </c>
    </row>
    <row r="40" spans="3:5" ht="14.25" thickBot="1" x14ac:dyDescent="0.2">
      <c r="C40" s="88" t="s">
        <v>27</v>
      </c>
      <c r="D40" s="89"/>
      <c r="E40" s="43">
        <f>E36+E39</f>
        <v>-18</v>
      </c>
    </row>
    <row r="41" spans="3:5" ht="14.25" thickBot="1" x14ac:dyDescent="0.2">
      <c r="C41" s="88" t="s">
        <v>28</v>
      </c>
      <c r="D41" s="89"/>
      <c r="E41" s="43">
        <v>-603</v>
      </c>
    </row>
    <row r="42" spans="3:5" x14ac:dyDescent="0.15">
      <c r="C42" s="34"/>
      <c r="D42" s="34"/>
      <c r="E42" s="35"/>
    </row>
    <row r="43" spans="3:5" ht="14.25" thickBot="1" x14ac:dyDescent="0.2"/>
    <row r="44" spans="3:5" ht="14.25" thickBot="1" x14ac:dyDescent="0.2">
      <c r="D44" s="44" t="s">
        <v>29</v>
      </c>
      <c r="E44" s="45" t="s">
        <v>30</v>
      </c>
    </row>
    <row r="45" spans="3:5" ht="14.25" thickTop="1" x14ac:dyDescent="0.15">
      <c r="D45" s="46" t="s">
        <v>31</v>
      </c>
      <c r="E45" s="47">
        <v>15518</v>
      </c>
    </row>
    <row r="46" spans="3:5" x14ac:dyDescent="0.15">
      <c r="D46" s="48" t="s">
        <v>32</v>
      </c>
      <c r="E46" s="49">
        <v>56369</v>
      </c>
    </row>
    <row r="47" spans="3:5" x14ac:dyDescent="0.15">
      <c r="D47" s="48" t="s">
        <v>33</v>
      </c>
      <c r="E47" s="49">
        <v>30283</v>
      </c>
    </row>
    <row r="48" spans="3:5" x14ac:dyDescent="0.15">
      <c r="D48" s="48" t="s">
        <v>34</v>
      </c>
      <c r="E48" s="49">
        <f>E45+E46+E47</f>
        <v>102170</v>
      </c>
    </row>
    <row r="49" spans="4:5" x14ac:dyDescent="0.15">
      <c r="D49" s="48" t="s">
        <v>35</v>
      </c>
      <c r="E49" s="50">
        <f>E47/E48</f>
        <v>0.29639815992952923</v>
      </c>
    </row>
    <row r="50" spans="4:5" ht="14.25" customHeight="1" thickBot="1" x14ac:dyDescent="0.2">
      <c r="D50" s="51" t="s">
        <v>36</v>
      </c>
      <c r="E50" s="52">
        <v>47.243642948027798</v>
      </c>
    </row>
  </sheetData>
  <mergeCells count="11">
    <mergeCell ref="C34:E34"/>
    <mergeCell ref="C37:E37"/>
    <mergeCell ref="C40:D40"/>
    <mergeCell ref="C41:D41"/>
    <mergeCell ref="B1:F1"/>
    <mergeCell ref="E2:F2"/>
    <mergeCell ref="B14:F14"/>
    <mergeCell ref="B16:B17"/>
    <mergeCell ref="C16:F16"/>
    <mergeCell ref="B25:B26"/>
    <mergeCell ref="C25:F25"/>
  </mergeCells>
  <phoneticPr fontId="8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G50"/>
  <sheetViews>
    <sheetView view="pageBreakPreview" topLeftCell="A19" zoomScaleNormal="100" zoomScaleSheetLayoutView="100" workbookViewId="0">
      <selection activeCell="C36" sqref="C36:D36"/>
    </sheetView>
  </sheetViews>
  <sheetFormatPr defaultRowHeight="13.5" x14ac:dyDescent="0.15"/>
  <cols>
    <col min="1" max="1" width="9" style="3"/>
    <col min="2" max="2" width="15" style="1" customWidth="1"/>
    <col min="3" max="3" width="9.625" style="1" customWidth="1"/>
    <col min="4" max="6" width="13.5" style="1" customWidth="1"/>
    <col min="7" max="16384" width="9" style="3"/>
  </cols>
  <sheetData>
    <row r="1" spans="2:7" x14ac:dyDescent="0.15">
      <c r="B1" s="90" t="s">
        <v>0</v>
      </c>
      <c r="C1" s="90"/>
      <c r="D1" s="90"/>
      <c r="E1" s="90"/>
      <c r="F1" s="90"/>
    </row>
    <row r="2" spans="2:7" x14ac:dyDescent="0.15">
      <c r="E2" s="91" t="s">
        <v>56</v>
      </c>
      <c r="F2" s="91"/>
    </row>
    <row r="3" spans="2:7" x14ac:dyDescent="0.15">
      <c r="E3" s="56"/>
      <c r="F3" s="56"/>
    </row>
    <row r="4" spans="2:7" x14ac:dyDescent="0.15">
      <c r="E4" s="56"/>
      <c r="F4" s="56"/>
    </row>
    <row r="5" spans="2:7" x14ac:dyDescent="0.15">
      <c r="E5" s="56"/>
      <c r="F5" s="56"/>
    </row>
    <row r="6" spans="2:7" x14ac:dyDescent="0.15">
      <c r="E6" s="56"/>
      <c r="F6" s="56"/>
    </row>
    <row r="7" spans="2:7" ht="14.25" thickBot="1" x14ac:dyDescent="0.2">
      <c r="B7" s="4" t="s">
        <v>1</v>
      </c>
      <c r="C7" s="5" t="s">
        <v>2</v>
      </c>
      <c r="D7" s="6" t="s">
        <v>3</v>
      </c>
      <c r="E7" s="6" t="s">
        <v>4</v>
      </c>
      <c r="F7" s="7" t="s">
        <v>5</v>
      </c>
    </row>
    <row r="8" spans="2:7" ht="14.25" thickTop="1" x14ac:dyDescent="0.15">
      <c r="B8" s="8" t="s">
        <v>6</v>
      </c>
      <c r="C8" s="9">
        <v>40399</v>
      </c>
      <c r="D8" s="10">
        <f>E8+F8</f>
        <v>80149</v>
      </c>
      <c r="E8" s="10">
        <v>38352</v>
      </c>
      <c r="F8" s="11">
        <v>41797</v>
      </c>
      <c r="G8" s="12"/>
    </row>
    <row r="9" spans="2:7" x14ac:dyDescent="0.15">
      <c r="B9" s="13" t="s">
        <v>7</v>
      </c>
      <c r="C9" s="14">
        <v>1574</v>
      </c>
      <c r="D9" s="10">
        <f t="shared" ref="D9:D10" si="0">E9+F9</f>
        <v>2869</v>
      </c>
      <c r="E9" s="15">
        <v>1373</v>
      </c>
      <c r="F9" s="16">
        <v>1496</v>
      </c>
      <c r="G9" s="12"/>
    </row>
    <row r="10" spans="2:7" x14ac:dyDescent="0.15">
      <c r="B10" s="13" t="s">
        <v>8</v>
      </c>
      <c r="C10" s="14">
        <v>5845</v>
      </c>
      <c r="D10" s="10">
        <f t="shared" si="0"/>
        <v>11967</v>
      </c>
      <c r="E10" s="15">
        <v>5683</v>
      </c>
      <c r="F10" s="16">
        <v>6284</v>
      </c>
      <c r="G10" s="12"/>
    </row>
    <row r="11" spans="2:7" ht="14.25" thickBot="1" x14ac:dyDescent="0.2">
      <c r="B11" s="13" t="s">
        <v>9</v>
      </c>
      <c r="C11" s="14">
        <v>2990</v>
      </c>
      <c r="D11" s="10">
        <f>E11+F11</f>
        <v>6191</v>
      </c>
      <c r="E11" s="15">
        <v>2930</v>
      </c>
      <c r="F11" s="16">
        <v>3261</v>
      </c>
      <c r="G11" s="12"/>
    </row>
    <row r="12" spans="2:7" ht="14.25" thickTop="1" x14ac:dyDescent="0.15">
      <c r="B12" s="17" t="s">
        <v>10</v>
      </c>
      <c r="C12" s="18">
        <f>C8+C9+C10+C11</f>
        <v>50808</v>
      </c>
      <c r="D12" s="19">
        <f>D8+D9+D10+D11</f>
        <v>101176</v>
      </c>
      <c r="E12" s="19">
        <f>E8+E9+E10+E11</f>
        <v>48338</v>
      </c>
      <c r="F12" s="36">
        <f>F8+F9+F10+F11</f>
        <v>52838</v>
      </c>
    </row>
    <row r="14" spans="2:7" x14ac:dyDescent="0.15">
      <c r="B14" s="92" t="s">
        <v>11</v>
      </c>
      <c r="C14" s="92"/>
      <c r="D14" s="92"/>
      <c r="E14" s="92"/>
      <c r="F14" s="92"/>
    </row>
    <row r="16" spans="2:7" x14ac:dyDescent="0.15">
      <c r="B16" s="93" t="s">
        <v>1</v>
      </c>
      <c r="C16" s="95" t="s">
        <v>12</v>
      </c>
      <c r="D16" s="96"/>
      <c r="E16" s="96"/>
      <c r="F16" s="97"/>
    </row>
    <row r="17" spans="2:6" ht="14.25" thickBot="1" x14ac:dyDescent="0.2">
      <c r="B17" s="94"/>
      <c r="C17" s="20" t="s">
        <v>13</v>
      </c>
      <c r="D17" s="21" t="s">
        <v>14</v>
      </c>
      <c r="E17" s="22" t="s">
        <v>15</v>
      </c>
      <c r="F17" s="23" t="s">
        <v>16</v>
      </c>
    </row>
    <row r="18" spans="2:6" ht="14.25" thickTop="1" x14ac:dyDescent="0.15">
      <c r="B18" s="8" t="s">
        <v>6</v>
      </c>
      <c r="C18" s="24">
        <f>$C$8</f>
        <v>40399</v>
      </c>
      <c r="D18" s="25">
        <v>40598</v>
      </c>
      <c r="E18" s="25">
        <f>+C18-D18</f>
        <v>-199</v>
      </c>
      <c r="F18" s="26">
        <f>+E18/D18</f>
        <v>-4.9017192965170701E-3</v>
      </c>
    </row>
    <row r="19" spans="2:6" x14ac:dyDescent="0.15">
      <c r="B19" s="13" t="s">
        <v>7</v>
      </c>
      <c r="C19" s="27">
        <f>$C$9</f>
        <v>1574</v>
      </c>
      <c r="D19" s="10">
        <v>1574</v>
      </c>
      <c r="E19" s="15">
        <f>+C19-D19</f>
        <v>0</v>
      </c>
      <c r="F19" s="28">
        <f>+E19/D19</f>
        <v>0</v>
      </c>
    </row>
    <row r="20" spans="2:6" x14ac:dyDescent="0.15">
      <c r="B20" s="13" t="s">
        <v>8</v>
      </c>
      <c r="C20" s="27">
        <f>$C$10</f>
        <v>5845</v>
      </c>
      <c r="D20" s="10">
        <v>5859</v>
      </c>
      <c r="E20" s="15">
        <f>+C20-D20</f>
        <v>-14</v>
      </c>
      <c r="F20" s="28">
        <f>+E20/D20</f>
        <v>-2.3894862604540022E-3</v>
      </c>
    </row>
    <row r="21" spans="2:6" ht="14.25" thickBot="1" x14ac:dyDescent="0.2">
      <c r="B21" s="13" t="s">
        <v>9</v>
      </c>
      <c r="C21" s="27">
        <f>$C$11</f>
        <v>2990</v>
      </c>
      <c r="D21" s="10">
        <v>2991</v>
      </c>
      <c r="E21" s="15">
        <f>+C21-D21</f>
        <v>-1</v>
      </c>
      <c r="F21" s="28">
        <f>+E21/D21</f>
        <v>-3.3433634236041456E-4</v>
      </c>
    </row>
    <row r="22" spans="2:6" ht="14.25" thickTop="1" x14ac:dyDescent="0.15">
      <c r="B22" s="17" t="s">
        <v>10</v>
      </c>
      <c r="C22" s="18">
        <f>$C$12</f>
        <v>50808</v>
      </c>
      <c r="D22" s="29">
        <f>SUM(D18:D21)</f>
        <v>51022</v>
      </c>
      <c r="E22" s="29">
        <f>SUM(E18:E21)</f>
        <v>-214</v>
      </c>
      <c r="F22" s="30">
        <f>+E22/D22</f>
        <v>-4.194269138802869E-3</v>
      </c>
    </row>
    <row r="23" spans="2:6" x14ac:dyDescent="0.15">
      <c r="C23" s="1" t="s">
        <v>17</v>
      </c>
    </row>
    <row r="25" spans="2:6" x14ac:dyDescent="0.15">
      <c r="B25" s="93" t="s">
        <v>1</v>
      </c>
      <c r="C25" s="95" t="s">
        <v>18</v>
      </c>
      <c r="D25" s="96"/>
      <c r="E25" s="96"/>
      <c r="F25" s="97"/>
    </row>
    <row r="26" spans="2:6" ht="14.25" thickBot="1" x14ac:dyDescent="0.2">
      <c r="B26" s="94"/>
      <c r="C26" s="53" t="s">
        <v>13</v>
      </c>
      <c r="D26" s="22" t="s">
        <v>14</v>
      </c>
      <c r="E26" s="22" t="s">
        <v>15</v>
      </c>
      <c r="F26" s="23" t="s">
        <v>16</v>
      </c>
    </row>
    <row r="27" spans="2:6" ht="14.25" thickTop="1" x14ac:dyDescent="0.15">
      <c r="B27" s="8" t="s">
        <v>6</v>
      </c>
      <c r="C27" s="27">
        <f>$D$8</f>
        <v>80149</v>
      </c>
      <c r="D27" s="25">
        <v>80996</v>
      </c>
      <c r="E27" s="25">
        <f>+C27-D27</f>
        <v>-847</v>
      </c>
      <c r="F27" s="26">
        <f>+E27/D27</f>
        <v>-1.0457306533655984E-2</v>
      </c>
    </row>
    <row r="28" spans="2:6" x14ac:dyDescent="0.15">
      <c r="B28" s="13" t="s">
        <v>7</v>
      </c>
      <c r="C28" s="33">
        <f>$D$9</f>
        <v>2869</v>
      </c>
      <c r="D28" s="15">
        <v>2889</v>
      </c>
      <c r="E28" s="15">
        <f>+C28-D28</f>
        <v>-20</v>
      </c>
      <c r="F28" s="28">
        <f>+E28/D28</f>
        <v>-6.9228106611284182E-3</v>
      </c>
    </row>
    <row r="29" spans="2:6" x14ac:dyDescent="0.15">
      <c r="B29" s="13" t="s">
        <v>8</v>
      </c>
      <c r="C29" s="33">
        <f>$D$10</f>
        <v>11967</v>
      </c>
      <c r="D29" s="15">
        <v>12046</v>
      </c>
      <c r="E29" s="15">
        <f>+C29-D29</f>
        <v>-79</v>
      </c>
      <c r="F29" s="28">
        <f>+E29/D29</f>
        <v>-6.5581935912336041E-3</v>
      </c>
    </row>
    <row r="30" spans="2:6" ht="14.25" thickBot="1" x14ac:dyDescent="0.2">
      <c r="B30" s="13" t="s">
        <v>9</v>
      </c>
      <c r="C30" s="33">
        <f>$D$11</f>
        <v>6191</v>
      </c>
      <c r="D30" s="57">
        <v>6239</v>
      </c>
      <c r="E30" s="15">
        <f>+C30-D30</f>
        <v>-48</v>
      </c>
      <c r="F30" s="28">
        <f>+E30/D30</f>
        <v>-7.6935406315114599E-3</v>
      </c>
    </row>
    <row r="31" spans="2:6" ht="14.25" thickTop="1" x14ac:dyDescent="0.15">
      <c r="B31" s="17" t="s">
        <v>10</v>
      </c>
      <c r="C31" s="18">
        <f>$D$12</f>
        <v>101176</v>
      </c>
      <c r="D31" s="29">
        <f>SUM(D27:D30)</f>
        <v>102170</v>
      </c>
      <c r="E31" s="29">
        <f>SUM(E27:E30)</f>
        <v>-994</v>
      </c>
      <c r="F31" s="30">
        <f>+E31/D31</f>
        <v>-9.7288832338259766E-3</v>
      </c>
    </row>
    <row r="32" spans="2:6" x14ac:dyDescent="0.15">
      <c r="C32" s="1" t="s">
        <v>19</v>
      </c>
    </row>
    <row r="33" spans="3:5" ht="14.25" thickBot="1" x14ac:dyDescent="0.2"/>
    <row r="34" spans="3:5" ht="14.25" thickBot="1" x14ac:dyDescent="0.2">
      <c r="C34" s="85" t="s">
        <v>20</v>
      </c>
      <c r="D34" s="86"/>
      <c r="E34" s="87"/>
    </row>
    <row r="35" spans="3:5" ht="14.25" thickBot="1" x14ac:dyDescent="0.2">
      <c r="C35" s="39" t="s">
        <v>21</v>
      </c>
      <c r="D35" s="39" t="s">
        <v>22</v>
      </c>
      <c r="E35" s="39" t="s">
        <v>23</v>
      </c>
    </row>
    <row r="36" spans="3:5" ht="14.25" thickBot="1" x14ac:dyDescent="0.2">
      <c r="C36" s="40">
        <v>78</v>
      </c>
      <c r="D36" s="40">
        <v>120</v>
      </c>
      <c r="E36" s="41">
        <f>C36-D36</f>
        <v>-42</v>
      </c>
    </row>
    <row r="37" spans="3:5" ht="14.25" thickBot="1" x14ac:dyDescent="0.2">
      <c r="C37" s="85" t="s">
        <v>24</v>
      </c>
      <c r="D37" s="86"/>
      <c r="E37" s="87"/>
    </row>
    <row r="38" spans="3:5" ht="14.25" thickBot="1" x14ac:dyDescent="0.2">
      <c r="C38" s="39" t="s">
        <v>25</v>
      </c>
      <c r="D38" s="39" t="s">
        <v>26</v>
      </c>
      <c r="E38" s="39" t="s">
        <v>23</v>
      </c>
    </row>
    <row r="39" spans="3:5" ht="14.25" thickBot="1" x14ac:dyDescent="0.2">
      <c r="C39" s="40">
        <v>893</v>
      </c>
      <c r="D39" s="42">
        <v>1845</v>
      </c>
      <c r="E39" s="41">
        <f>C39-D39</f>
        <v>-952</v>
      </c>
    </row>
    <row r="40" spans="3:5" ht="14.25" thickBot="1" x14ac:dyDescent="0.2">
      <c r="C40" s="88" t="s">
        <v>27</v>
      </c>
      <c r="D40" s="89"/>
      <c r="E40" s="43">
        <f>E36+E39</f>
        <v>-994</v>
      </c>
    </row>
    <row r="41" spans="3:5" ht="14.25" thickBot="1" x14ac:dyDescent="0.2">
      <c r="C41" s="88" t="s">
        <v>28</v>
      </c>
      <c r="D41" s="89"/>
      <c r="E41" s="43">
        <v>-546</v>
      </c>
    </row>
    <row r="42" spans="3:5" x14ac:dyDescent="0.15">
      <c r="C42" s="34"/>
      <c r="D42" s="34"/>
      <c r="E42" s="35"/>
    </row>
    <row r="43" spans="3:5" ht="14.25" thickBot="1" x14ac:dyDescent="0.2"/>
    <row r="44" spans="3:5" ht="14.25" thickBot="1" x14ac:dyDescent="0.2">
      <c r="D44" s="44" t="s">
        <v>29</v>
      </c>
      <c r="E44" s="45" t="s">
        <v>30</v>
      </c>
    </row>
    <row r="45" spans="3:5" ht="14.25" thickTop="1" x14ac:dyDescent="0.15">
      <c r="D45" s="46" t="s">
        <v>31</v>
      </c>
      <c r="E45" s="47">
        <v>15389</v>
      </c>
    </row>
    <row r="46" spans="3:5" x14ac:dyDescent="0.15">
      <c r="D46" s="48" t="s">
        <v>32</v>
      </c>
      <c r="E46" s="49">
        <v>55500</v>
      </c>
    </row>
    <row r="47" spans="3:5" x14ac:dyDescent="0.15">
      <c r="D47" s="48" t="s">
        <v>33</v>
      </c>
      <c r="E47" s="49">
        <v>30287</v>
      </c>
    </row>
    <row r="48" spans="3:5" x14ac:dyDescent="0.15">
      <c r="D48" s="48" t="s">
        <v>34</v>
      </c>
      <c r="E48" s="49">
        <f>SUM(E45:E47)</f>
        <v>101176</v>
      </c>
    </row>
    <row r="49" spans="4:5" x14ac:dyDescent="0.15">
      <c r="D49" s="48" t="s">
        <v>35</v>
      </c>
      <c r="E49" s="50">
        <f>E47/E48</f>
        <v>0.29934964813789833</v>
      </c>
    </row>
    <row r="50" spans="4:5" ht="14.25" customHeight="1" thickBot="1" x14ac:dyDescent="0.2">
      <c r="D50" s="51" t="s">
        <v>36</v>
      </c>
      <c r="E50" s="52">
        <v>47.44402822803827</v>
      </c>
    </row>
  </sheetData>
  <mergeCells count="11">
    <mergeCell ref="C34:E34"/>
    <mergeCell ref="C37:E37"/>
    <mergeCell ref="C40:D40"/>
    <mergeCell ref="C41:D41"/>
    <mergeCell ref="B1:F1"/>
    <mergeCell ref="E2:F2"/>
    <mergeCell ref="B14:F14"/>
    <mergeCell ref="B16:B17"/>
    <mergeCell ref="C16:F16"/>
    <mergeCell ref="B25:B26"/>
    <mergeCell ref="C25:F25"/>
  </mergeCells>
  <phoneticPr fontId="8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G50"/>
  <sheetViews>
    <sheetView view="pageBreakPreview" zoomScaleNormal="100" zoomScaleSheetLayoutView="100" workbookViewId="0">
      <selection activeCell="D8" sqref="D8:D11"/>
    </sheetView>
  </sheetViews>
  <sheetFormatPr defaultRowHeight="13.5" x14ac:dyDescent="0.15"/>
  <cols>
    <col min="1" max="1" width="9" style="3"/>
    <col min="2" max="2" width="15" style="1" customWidth="1"/>
    <col min="3" max="3" width="9.625" style="1" customWidth="1"/>
    <col min="4" max="6" width="13.5" style="1" customWidth="1"/>
    <col min="7" max="16384" width="9" style="3"/>
  </cols>
  <sheetData>
    <row r="1" spans="2:7" x14ac:dyDescent="0.15">
      <c r="B1" s="90" t="s">
        <v>0</v>
      </c>
      <c r="C1" s="90"/>
      <c r="D1" s="90"/>
      <c r="E1" s="90"/>
      <c r="F1" s="90"/>
    </row>
    <row r="2" spans="2:7" x14ac:dyDescent="0.15">
      <c r="E2" s="91" t="s">
        <v>57</v>
      </c>
      <c r="F2" s="91"/>
    </row>
    <row r="3" spans="2:7" x14ac:dyDescent="0.15">
      <c r="E3" s="58"/>
      <c r="F3" s="58"/>
    </row>
    <row r="4" spans="2:7" x14ac:dyDescent="0.15">
      <c r="E4" s="58"/>
      <c r="F4" s="58"/>
    </row>
    <row r="5" spans="2:7" x14ac:dyDescent="0.15">
      <c r="E5" s="58"/>
      <c r="F5" s="58"/>
    </row>
    <row r="6" spans="2:7" x14ac:dyDescent="0.15">
      <c r="E6" s="58"/>
      <c r="F6" s="58"/>
    </row>
    <row r="7" spans="2:7" ht="14.25" thickBot="1" x14ac:dyDescent="0.2">
      <c r="B7" s="4" t="s">
        <v>1</v>
      </c>
      <c r="C7" s="5" t="s">
        <v>2</v>
      </c>
      <c r="D7" s="6" t="s">
        <v>3</v>
      </c>
      <c r="E7" s="6" t="s">
        <v>4</v>
      </c>
      <c r="F7" s="7" t="s">
        <v>5</v>
      </c>
    </row>
    <row r="8" spans="2:7" ht="14.25" thickTop="1" x14ac:dyDescent="0.15">
      <c r="B8" s="8" t="s">
        <v>6</v>
      </c>
      <c r="C8" s="59">
        <v>40771</v>
      </c>
      <c r="D8" s="10">
        <f>E8+F8</f>
        <v>80612</v>
      </c>
      <c r="E8" s="61">
        <v>38644</v>
      </c>
      <c r="F8" s="62">
        <v>41968</v>
      </c>
      <c r="G8" s="12"/>
    </row>
    <row r="9" spans="2:7" x14ac:dyDescent="0.15">
      <c r="B9" s="13" t="s">
        <v>7</v>
      </c>
      <c r="C9" s="60">
        <v>1567</v>
      </c>
      <c r="D9" s="10">
        <f t="shared" ref="D9:D10" si="0">E9+F9</f>
        <v>2857</v>
      </c>
      <c r="E9" s="63">
        <v>1365</v>
      </c>
      <c r="F9" s="64">
        <v>1492</v>
      </c>
      <c r="G9" s="12"/>
    </row>
    <row r="10" spans="2:7" x14ac:dyDescent="0.15">
      <c r="B10" s="13" t="s">
        <v>8</v>
      </c>
      <c r="C10" s="60">
        <v>5862</v>
      </c>
      <c r="D10" s="10">
        <f t="shared" si="0"/>
        <v>11984</v>
      </c>
      <c r="E10" s="63">
        <v>5688</v>
      </c>
      <c r="F10" s="64">
        <v>6296</v>
      </c>
      <c r="G10" s="12"/>
    </row>
    <row r="11" spans="2:7" ht="14.25" thickBot="1" x14ac:dyDescent="0.2">
      <c r="B11" s="13" t="s">
        <v>9</v>
      </c>
      <c r="C11" s="60">
        <v>2983</v>
      </c>
      <c r="D11" s="10">
        <f>E11+F11</f>
        <v>6175</v>
      </c>
      <c r="E11" s="63">
        <v>2921</v>
      </c>
      <c r="F11" s="64">
        <v>3254</v>
      </c>
      <c r="G11" s="12"/>
    </row>
    <row r="12" spans="2:7" ht="14.25" thickTop="1" x14ac:dyDescent="0.15">
      <c r="B12" s="17" t="s">
        <v>10</v>
      </c>
      <c r="C12" s="18">
        <f>C8+C9+C10+C11</f>
        <v>51183</v>
      </c>
      <c r="D12" s="19">
        <f>D8+D9+D10+D11</f>
        <v>101628</v>
      </c>
      <c r="E12" s="19">
        <f>E8+E9+E10+E11</f>
        <v>48618</v>
      </c>
      <c r="F12" s="36">
        <f>F8+F9+F10+F11</f>
        <v>53010</v>
      </c>
    </row>
    <row r="14" spans="2:7" x14ac:dyDescent="0.15">
      <c r="B14" s="92" t="s">
        <v>11</v>
      </c>
      <c r="C14" s="92"/>
      <c r="D14" s="92"/>
      <c r="E14" s="92"/>
      <c r="F14" s="92"/>
    </row>
    <row r="16" spans="2:7" x14ac:dyDescent="0.15">
      <c r="B16" s="93" t="s">
        <v>1</v>
      </c>
      <c r="C16" s="95" t="s">
        <v>12</v>
      </c>
      <c r="D16" s="96"/>
      <c r="E16" s="96"/>
      <c r="F16" s="97"/>
    </row>
    <row r="17" spans="2:6" ht="14.25" thickBot="1" x14ac:dyDescent="0.2">
      <c r="B17" s="94"/>
      <c r="C17" s="20" t="s">
        <v>13</v>
      </c>
      <c r="D17" s="21" t="s">
        <v>14</v>
      </c>
      <c r="E17" s="22" t="s">
        <v>15</v>
      </c>
      <c r="F17" s="23" t="s">
        <v>16</v>
      </c>
    </row>
    <row r="18" spans="2:6" ht="14.25" thickTop="1" x14ac:dyDescent="0.15">
      <c r="B18" s="8" t="s">
        <v>6</v>
      </c>
      <c r="C18" s="24">
        <f>$C$8</f>
        <v>40771</v>
      </c>
      <c r="D18" s="65">
        <v>40399</v>
      </c>
      <c r="E18" s="25">
        <f>+C18-D18</f>
        <v>372</v>
      </c>
      <c r="F18" s="26">
        <f>+E18/D18</f>
        <v>9.2081487165523897E-3</v>
      </c>
    </row>
    <row r="19" spans="2:6" x14ac:dyDescent="0.15">
      <c r="B19" s="13" t="s">
        <v>7</v>
      </c>
      <c r="C19" s="27">
        <f>$C$9</f>
        <v>1567</v>
      </c>
      <c r="D19" s="61">
        <v>1574</v>
      </c>
      <c r="E19" s="15">
        <f>+C19-D19</f>
        <v>-7</v>
      </c>
      <c r="F19" s="28">
        <f>+E19/D19</f>
        <v>-4.4472681067344345E-3</v>
      </c>
    </row>
    <row r="20" spans="2:6" x14ac:dyDescent="0.15">
      <c r="B20" s="13" t="s">
        <v>8</v>
      </c>
      <c r="C20" s="27">
        <f>$C$10</f>
        <v>5862</v>
      </c>
      <c r="D20" s="61">
        <v>5845</v>
      </c>
      <c r="E20" s="15">
        <f>+C20-D20</f>
        <v>17</v>
      </c>
      <c r="F20" s="28">
        <f>+E20/D20</f>
        <v>2.9084687767322497E-3</v>
      </c>
    </row>
    <row r="21" spans="2:6" ht="14.25" thickBot="1" x14ac:dyDescent="0.2">
      <c r="B21" s="13" t="s">
        <v>9</v>
      </c>
      <c r="C21" s="27">
        <f>$C$11</f>
        <v>2983</v>
      </c>
      <c r="D21" s="61">
        <v>2990</v>
      </c>
      <c r="E21" s="15">
        <f>+C21-D21</f>
        <v>-7</v>
      </c>
      <c r="F21" s="28">
        <f>+E21/D21</f>
        <v>-2.3411371237458192E-3</v>
      </c>
    </row>
    <row r="22" spans="2:6" ht="14.25" thickTop="1" x14ac:dyDescent="0.15">
      <c r="B22" s="17" t="s">
        <v>10</v>
      </c>
      <c r="C22" s="18">
        <f>$C$12</f>
        <v>51183</v>
      </c>
      <c r="D22" s="29">
        <f>SUM(D18:D21)</f>
        <v>50808</v>
      </c>
      <c r="E22" s="29">
        <f>SUM(E18:E21)</f>
        <v>375</v>
      </c>
      <c r="F22" s="30">
        <f>+E22/D22</f>
        <v>7.3807274444969298E-3</v>
      </c>
    </row>
    <row r="23" spans="2:6" x14ac:dyDescent="0.15">
      <c r="C23" s="1" t="s">
        <v>17</v>
      </c>
    </row>
    <row r="25" spans="2:6" x14ac:dyDescent="0.15">
      <c r="B25" s="93" t="s">
        <v>1</v>
      </c>
      <c r="C25" s="95" t="s">
        <v>18</v>
      </c>
      <c r="D25" s="96"/>
      <c r="E25" s="96"/>
      <c r="F25" s="97"/>
    </row>
    <row r="26" spans="2:6" ht="14.25" thickBot="1" x14ac:dyDescent="0.2">
      <c r="B26" s="94"/>
      <c r="C26" s="53" t="s">
        <v>13</v>
      </c>
      <c r="D26" s="22" t="s">
        <v>14</v>
      </c>
      <c r="E26" s="22" t="s">
        <v>15</v>
      </c>
      <c r="F26" s="23" t="s">
        <v>16</v>
      </c>
    </row>
    <row r="27" spans="2:6" ht="14.25" thickTop="1" x14ac:dyDescent="0.15">
      <c r="B27" s="8" t="s">
        <v>6</v>
      </c>
      <c r="C27" s="27">
        <f>$D$8</f>
        <v>80612</v>
      </c>
      <c r="D27" s="65">
        <v>80149</v>
      </c>
      <c r="E27" s="25">
        <f>+C27-D27</f>
        <v>463</v>
      </c>
      <c r="F27" s="26">
        <f>+E27/D27</f>
        <v>5.7767408202223361E-3</v>
      </c>
    </row>
    <row r="28" spans="2:6" x14ac:dyDescent="0.15">
      <c r="B28" s="13" t="s">
        <v>7</v>
      </c>
      <c r="C28" s="33">
        <f>$D$9</f>
        <v>2857</v>
      </c>
      <c r="D28" s="63">
        <v>2869</v>
      </c>
      <c r="E28" s="15">
        <f>+C28-D28</f>
        <v>-12</v>
      </c>
      <c r="F28" s="28">
        <f>+E28/D28</f>
        <v>-4.1826420355524571E-3</v>
      </c>
    </row>
    <row r="29" spans="2:6" x14ac:dyDescent="0.15">
      <c r="B29" s="13" t="s">
        <v>8</v>
      </c>
      <c r="C29" s="33">
        <f>$D$10</f>
        <v>11984</v>
      </c>
      <c r="D29" s="63">
        <v>11967</v>
      </c>
      <c r="E29" s="15">
        <f>+C29-D29</f>
        <v>17</v>
      </c>
      <c r="F29" s="28">
        <f>+E29/D29</f>
        <v>1.4205732430851508E-3</v>
      </c>
    </row>
    <row r="30" spans="2:6" ht="14.25" thickBot="1" x14ac:dyDescent="0.2">
      <c r="B30" s="13" t="s">
        <v>9</v>
      </c>
      <c r="C30" s="33">
        <f>$D$11</f>
        <v>6175</v>
      </c>
      <c r="D30" s="66">
        <v>6191</v>
      </c>
      <c r="E30" s="15">
        <f>+C30-D30</f>
        <v>-16</v>
      </c>
      <c r="F30" s="28">
        <f>+E30/D30</f>
        <v>-2.5843967048942013E-3</v>
      </c>
    </row>
    <row r="31" spans="2:6" ht="14.25" thickTop="1" x14ac:dyDescent="0.15">
      <c r="B31" s="17" t="s">
        <v>10</v>
      </c>
      <c r="C31" s="18">
        <f>$D$12</f>
        <v>101628</v>
      </c>
      <c r="D31" s="29">
        <f>SUM(D27:D30)</f>
        <v>101176</v>
      </c>
      <c r="E31" s="29">
        <f>SUM(E27:E30)</f>
        <v>452</v>
      </c>
      <c r="F31" s="30">
        <f>+E31/D31</f>
        <v>4.4674626393611137E-3</v>
      </c>
    </row>
    <row r="32" spans="2:6" x14ac:dyDescent="0.15">
      <c r="C32" s="1" t="s">
        <v>19</v>
      </c>
    </row>
    <row r="33" spans="3:5" ht="14.25" thickBot="1" x14ac:dyDescent="0.2"/>
    <row r="34" spans="3:5" ht="14.25" thickBot="1" x14ac:dyDescent="0.2">
      <c r="C34" s="85" t="s">
        <v>20</v>
      </c>
      <c r="D34" s="86"/>
      <c r="E34" s="87"/>
    </row>
    <row r="35" spans="3:5" ht="14.25" thickBot="1" x14ac:dyDescent="0.2">
      <c r="C35" s="39" t="s">
        <v>21</v>
      </c>
      <c r="D35" s="39" t="s">
        <v>22</v>
      </c>
      <c r="E35" s="39" t="s">
        <v>23</v>
      </c>
    </row>
    <row r="36" spans="3:5" ht="14.25" thickBot="1" x14ac:dyDescent="0.2">
      <c r="C36" s="67">
        <v>71</v>
      </c>
      <c r="D36" s="67">
        <v>121</v>
      </c>
      <c r="E36" s="41">
        <f>C36-D36</f>
        <v>-50</v>
      </c>
    </row>
    <row r="37" spans="3:5" ht="14.25" thickBot="1" x14ac:dyDescent="0.2">
      <c r="C37" s="85" t="s">
        <v>24</v>
      </c>
      <c r="D37" s="86"/>
      <c r="E37" s="87"/>
    </row>
    <row r="38" spans="3:5" ht="14.25" thickBot="1" x14ac:dyDescent="0.2">
      <c r="C38" s="39" t="s">
        <v>25</v>
      </c>
      <c r="D38" s="39" t="s">
        <v>26</v>
      </c>
      <c r="E38" s="39" t="s">
        <v>23</v>
      </c>
    </row>
    <row r="39" spans="3:5" ht="14.25" thickBot="1" x14ac:dyDescent="0.2">
      <c r="C39" s="67">
        <v>925</v>
      </c>
      <c r="D39" s="68">
        <v>423</v>
      </c>
      <c r="E39" s="41">
        <f>C39-D39</f>
        <v>502</v>
      </c>
    </row>
    <row r="40" spans="3:5" ht="14.25" thickBot="1" x14ac:dyDescent="0.2">
      <c r="C40" s="88" t="s">
        <v>27</v>
      </c>
      <c r="D40" s="89"/>
      <c r="E40" s="43">
        <f>E36+E39</f>
        <v>452</v>
      </c>
    </row>
    <row r="41" spans="3:5" ht="14.25" thickBot="1" x14ac:dyDescent="0.2">
      <c r="C41" s="88" t="s">
        <v>28</v>
      </c>
      <c r="D41" s="89"/>
      <c r="E41" s="69">
        <v>-595</v>
      </c>
    </row>
    <row r="42" spans="3:5" x14ac:dyDescent="0.15">
      <c r="C42" s="34"/>
      <c r="D42" s="34"/>
      <c r="E42" s="35"/>
    </row>
    <row r="43" spans="3:5" ht="14.25" thickBot="1" x14ac:dyDescent="0.2"/>
    <row r="44" spans="3:5" ht="14.25" thickBot="1" x14ac:dyDescent="0.2">
      <c r="D44" s="44" t="s">
        <v>29</v>
      </c>
      <c r="E44" s="45" t="s">
        <v>30</v>
      </c>
    </row>
    <row r="45" spans="3:5" ht="14.25" thickTop="1" x14ac:dyDescent="0.15">
      <c r="D45" s="46" t="s">
        <v>31</v>
      </c>
      <c r="E45" s="70">
        <v>15434</v>
      </c>
    </row>
    <row r="46" spans="3:5" x14ac:dyDescent="0.15">
      <c r="D46" s="48" t="s">
        <v>32</v>
      </c>
      <c r="E46" s="71">
        <v>55894</v>
      </c>
    </row>
    <row r="47" spans="3:5" x14ac:dyDescent="0.15">
      <c r="D47" s="48" t="s">
        <v>33</v>
      </c>
      <c r="E47" s="71">
        <v>30300</v>
      </c>
    </row>
    <row r="48" spans="3:5" x14ac:dyDescent="0.15">
      <c r="D48" s="48" t="s">
        <v>34</v>
      </c>
      <c r="E48" s="49">
        <f>SUM(E45:E47)</f>
        <v>101628</v>
      </c>
    </row>
    <row r="49" spans="4:5" x14ac:dyDescent="0.15">
      <c r="D49" s="48" t="s">
        <v>35</v>
      </c>
      <c r="E49" s="50">
        <f>E47/E48</f>
        <v>0.29814618018656275</v>
      </c>
    </row>
    <row r="50" spans="4:5" ht="14.25" customHeight="1" thickBot="1" x14ac:dyDescent="0.2">
      <c r="D50" s="51" t="s">
        <v>36</v>
      </c>
      <c r="E50" s="72">
        <v>47.390473097965128</v>
      </c>
    </row>
  </sheetData>
  <mergeCells count="11">
    <mergeCell ref="C34:E34"/>
    <mergeCell ref="C37:E37"/>
    <mergeCell ref="C40:D40"/>
    <mergeCell ref="C41:D41"/>
    <mergeCell ref="B1:F1"/>
    <mergeCell ref="E2:F2"/>
    <mergeCell ref="B14:F14"/>
    <mergeCell ref="B16:B17"/>
    <mergeCell ref="C16:F16"/>
    <mergeCell ref="B25:B26"/>
    <mergeCell ref="C25:F25"/>
  </mergeCells>
  <phoneticPr fontId="8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G50"/>
  <sheetViews>
    <sheetView view="pageBreakPreview" topLeftCell="A34" zoomScaleNormal="100" zoomScaleSheetLayoutView="100" workbookViewId="0">
      <selection activeCell="D8" sqref="D8:D11"/>
    </sheetView>
  </sheetViews>
  <sheetFormatPr defaultRowHeight="13.5" x14ac:dyDescent="0.15"/>
  <cols>
    <col min="1" max="1" width="9" style="3"/>
    <col min="2" max="2" width="15" style="1" customWidth="1"/>
    <col min="3" max="3" width="9.625" style="1" customWidth="1"/>
    <col min="4" max="6" width="13.5" style="1" customWidth="1"/>
    <col min="7" max="16384" width="9" style="3"/>
  </cols>
  <sheetData>
    <row r="1" spans="2:7" x14ac:dyDescent="0.15">
      <c r="B1" s="90" t="s">
        <v>0</v>
      </c>
      <c r="C1" s="90"/>
      <c r="D1" s="90"/>
      <c r="E1" s="90"/>
      <c r="F1" s="90"/>
    </row>
    <row r="2" spans="2:7" x14ac:dyDescent="0.15">
      <c r="E2" s="91" t="s">
        <v>59</v>
      </c>
      <c r="F2" s="91"/>
    </row>
    <row r="3" spans="2:7" x14ac:dyDescent="0.15">
      <c r="E3" s="73"/>
      <c r="F3" s="73"/>
    </row>
    <row r="4" spans="2:7" x14ac:dyDescent="0.15">
      <c r="E4" s="73"/>
      <c r="F4" s="73"/>
    </row>
    <row r="5" spans="2:7" x14ac:dyDescent="0.15">
      <c r="E5" s="73"/>
      <c r="F5" s="73"/>
    </row>
    <row r="6" spans="2:7" x14ac:dyDescent="0.15">
      <c r="E6" s="73"/>
      <c r="F6" s="73"/>
    </row>
    <row r="7" spans="2:7" ht="14.25" thickBot="1" x14ac:dyDescent="0.2">
      <c r="B7" s="4" t="s">
        <v>1</v>
      </c>
      <c r="C7" s="5" t="s">
        <v>2</v>
      </c>
      <c r="D7" s="6" t="s">
        <v>3</v>
      </c>
      <c r="E7" s="6" t="s">
        <v>4</v>
      </c>
      <c r="F7" s="7" t="s">
        <v>5</v>
      </c>
    </row>
    <row r="8" spans="2:7" ht="14.25" thickTop="1" x14ac:dyDescent="0.15">
      <c r="B8" s="8" t="s">
        <v>6</v>
      </c>
      <c r="C8" s="59">
        <v>40759</v>
      </c>
      <c r="D8" s="10">
        <f>E8+F8</f>
        <v>80575</v>
      </c>
      <c r="E8" s="61">
        <v>38624</v>
      </c>
      <c r="F8" s="62">
        <v>41951</v>
      </c>
      <c r="G8" s="12"/>
    </row>
    <row r="9" spans="2:7" x14ac:dyDescent="0.15">
      <c r="B9" s="13" t="s">
        <v>7</v>
      </c>
      <c r="C9" s="60">
        <v>1564</v>
      </c>
      <c r="D9" s="10">
        <f t="shared" ref="D9:D10" si="0">E9+F9</f>
        <v>2853</v>
      </c>
      <c r="E9" s="63">
        <v>1363</v>
      </c>
      <c r="F9" s="64">
        <v>1490</v>
      </c>
      <c r="G9" s="12"/>
    </row>
    <row r="10" spans="2:7" x14ac:dyDescent="0.15">
      <c r="B10" s="13" t="s">
        <v>8</v>
      </c>
      <c r="C10" s="60">
        <v>5856</v>
      </c>
      <c r="D10" s="10">
        <f t="shared" si="0"/>
        <v>11977</v>
      </c>
      <c r="E10" s="63">
        <v>5685</v>
      </c>
      <c r="F10" s="64">
        <v>6292</v>
      </c>
      <c r="G10" s="12"/>
    </row>
    <row r="11" spans="2:7" ht="14.25" thickBot="1" x14ac:dyDescent="0.2">
      <c r="B11" s="13" t="s">
        <v>9</v>
      </c>
      <c r="C11" s="60">
        <v>2981</v>
      </c>
      <c r="D11" s="10">
        <f>E11+F11</f>
        <v>6161</v>
      </c>
      <c r="E11" s="63">
        <v>2914</v>
      </c>
      <c r="F11" s="64">
        <v>3247</v>
      </c>
      <c r="G11" s="12"/>
    </row>
    <row r="12" spans="2:7" ht="14.25" thickTop="1" x14ac:dyDescent="0.15">
      <c r="B12" s="17" t="s">
        <v>10</v>
      </c>
      <c r="C12" s="18">
        <f>C8+C9+C10+C11</f>
        <v>51160</v>
      </c>
      <c r="D12" s="19">
        <f>D8+D9+D10+D11</f>
        <v>101566</v>
      </c>
      <c r="E12" s="19">
        <f>E8+E9+E10+E11</f>
        <v>48586</v>
      </c>
      <c r="F12" s="36">
        <f>F8+F9+F10+F11</f>
        <v>52980</v>
      </c>
    </row>
    <row r="14" spans="2:7" x14ac:dyDescent="0.15">
      <c r="B14" s="92" t="s">
        <v>11</v>
      </c>
      <c r="C14" s="92"/>
      <c r="D14" s="92"/>
      <c r="E14" s="92"/>
      <c r="F14" s="92"/>
    </row>
    <row r="16" spans="2:7" x14ac:dyDescent="0.15">
      <c r="B16" s="93" t="s">
        <v>1</v>
      </c>
      <c r="C16" s="95" t="s">
        <v>12</v>
      </c>
      <c r="D16" s="96"/>
      <c r="E16" s="96"/>
      <c r="F16" s="97"/>
    </row>
    <row r="17" spans="2:6" ht="14.25" thickBot="1" x14ac:dyDescent="0.2">
      <c r="B17" s="94"/>
      <c r="C17" s="20" t="s">
        <v>13</v>
      </c>
      <c r="D17" s="21" t="s">
        <v>14</v>
      </c>
      <c r="E17" s="22" t="s">
        <v>15</v>
      </c>
      <c r="F17" s="23" t="s">
        <v>16</v>
      </c>
    </row>
    <row r="18" spans="2:6" ht="14.25" thickTop="1" x14ac:dyDescent="0.15">
      <c r="B18" s="8" t="s">
        <v>6</v>
      </c>
      <c r="C18" s="24">
        <f>$C$8</f>
        <v>40759</v>
      </c>
      <c r="D18" s="65">
        <v>40771</v>
      </c>
      <c r="E18" s="25">
        <f>+C18-D18</f>
        <v>-12</v>
      </c>
      <c r="F18" s="26">
        <f>+E18/D18</f>
        <v>-2.9432684996688824E-4</v>
      </c>
    </row>
    <row r="19" spans="2:6" x14ac:dyDescent="0.15">
      <c r="B19" s="13" t="s">
        <v>7</v>
      </c>
      <c r="C19" s="27">
        <f>$C$9</f>
        <v>1564</v>
      </c>
      <c r="D19" s="61">
        <v>1567</v>
      </c>
      <c r="E19" s="15">
        <f>+C19-D19</f>
        <v>-3</v>
      </c>
      <c r="F19" s="28">
        <f>+E19/D19</f>
        <v>-1.9144862795149968E-3</v>
      </c>
    </row>
    <row r="20" spans="2:6" x14ac:dyDescent="0.15">
      <c r="B20" s="13" t="s">
        <v>8</v>
      </c>
      <c r="C20" s="27">
        <f>$C$10</f>
        <v>5856</v>
      </c>
      <c r="D20" s="61">
        <v>5862</v>
      </c>
      <c r="E20" s="15">
        <f>+C20-D20</f>
        <v>-6</v>
      </c>
      <c r="F20" s="28">
        <f>+E20/D20</f>
        <v>-1.0235414534288639E-3</v>
      </c>
    </row>
    <row r="21" spans="2:6" ht="14.25" thickBot="1" x14ac:dyDescent="0.2">
      <c r="B21" s="13" t="s">
        <v>9</v>
      </c>
      <c r="C21" s="27">
        <f>$C$11</f>
        <v>2981</v>
      </c>
      <c r="D21" s="61">
        <v>2983</v>
      </c>
      <c r="E21" s="15">
        <f>+C21-D21</f>
        <v>-2</v>
      </c>
      <c r="F21" s="28">
        <f>+E21/D21</f>
        <v>-6.7046597385182706E-4</v>
      </c>
    </row>
    <row r="22" spans="2:6" ht="14.25" thickTop="1" x14ac:dyDescent="0.15">
      <c r="B22" s="17" t="s">
        <v>10</v>
      </c>
      <c r="C22" s="18">
        <f>$C$12</f>
        <v>51160</v>
      </c>
      <c r="D22" s="29">
        <f>SUM(D18:D21)</f>
        <v>51183</v>
      </c>
      <c r="E22" s="29">
        <f>SUM(E18:E21)</f>
        <v>-23</v>
      </c>
      <c r="F22" s="30">
        <f>+E22/D22</f>
        <v>-4.4936795420354414E-4</v>
      </c>
    </row>
    <row r="23" spans="2:6" x14ac:dyDescent="0.15">
      <c r="C23" s="1" t="s">
        <v>17</v>
      </c>
    </row>
    <row r="25" spans="2:6" x14ac:dyDescent="0.15">
      <c r="B25" s="93" t="s">
        <v>1</v>
      </c>
      <c r="C25" s="95" t="s">
        <v>18</v>
      </c>
      <c r="D25" s="96"/>
      <c r="E25" s="96"/>
      <c r="F25" s="97"/>
    </row>
    <row r="26" spans="2:6" ht="14.25" thickBot="1" x14ac:dyDescent="0.2">
      <c r="B26" s="94"/>
      <c r="C26" s="53" t="s">
        <v>13</v>
      </c>
      <c r="D26" s="22" t="s">
        <v>14</v>
      </c>
      <c r="E26" s="22" t="s">
        <v>15</v>
      </c>
      <c r="F26" s="23" t="s">
        <v>16</v>
      </c>
    </row>
    <row r="27" spans="2:6" ht="14.25" thickTop="1" x14ac:dyDescent="0.15">
      <c r="B27" s="8" t="s">
        <v>6</v>
      </c>
      <c r="C27" s="27">
        <f>$D$8</f>
        <v>80575</v>
      </c>
      <c r="D27" s="65">
        <v>80612</v>
      </c>
      <c r="E27" s="25">
        <f>+C27-D27</f>
        <v>-37</v>
      </c>
      <c r="F27" s="26">
        <f>+E27/D27</f>
        <v>-4.5898873616831242E-4</v>
      </c>
    </row>
    <row r="28" spans="2:6" x14ac:dyDescent="0.15">
      <c r="B28" s="13" t="s">
        <v>7</v>
      </c>
      <c r="C28" s="33">
        <f>$D$9</f>
        <v>2853</v>
      </c>
      <c r="D28" s="63">
        <v>2857</v>
      </c>
      <c r="E28" s="15">
        <f>+C28-D28</f>
        <v>-4</v>
      </c>
      <c r="F28" s="28">
        <f>+E28/D28</f>
        <v>-1.400070003500175E-3</v>
      </c>
    </row>
    <row r="29" spans="2:6" x14ac:dyDescent="0.15">
      <c r="B29" s="13" t="s">
        <v>8</v>
      </c>
      <c r="C29" s="33">
        <f>$D$10</f>
        <v>11977</v>
      </c>
      <c r="D29" s="63">
        <v>11984</v>
      </c>
      <c r="E29" s="15">
        <f>+C29-D29</f>
        <v>-7</v>
      </c>
      <c r="F29" s="28">
        <f>+E29/D29</f>
        <v>-5.8411214953271024E-4</v>
      </c>
    </row>
    <row r="30" spans="2:6" ht="14.25" thickBot="1" x14ac:dyDescent="0.2">
      <c r="B30" s="13" t="s">
        <v>9</v>
      </c>
      <c r="C30" s="33">
        <f>$D$11</f>
        <v>6161</v>
      </c>
      <c r="D30" s="66">
        <v>6175</v>
      </c>
      <c r="E30" s="15">
        <f>+C30-D30</f>
        <v>-14</v>
      </c>
      <c r="F30" s="28">
        <f>+E30/D30</f>
        <v>-2.2672064777327933E-3</v>
      </c>
    </row>
    <row r="31" spans="2:6" ht="14.25" thickTop="1" x14ac:dyDescent="0.15">
      <c r="B31" s="17" t="s">
        <v>10</v>
      </c>
      <c r="C31" s="18">
        <f>$D$12</f>
        <v>101566</v>
      </c>
      <c r="D31" s="29">
        <f>SUM(D27:D30)</f>
        <v>101628</v>
      </c>
      <c r="E31" s="29">
        <f>SUM(E27:E30)</f>
        <v>-62</v>
      </c>
      <c r="F31" s="30">
        <f>+E31/D31</f>
        <v>-6.1006809147085451E-4</v>
      </c>
    </row>
    <row r="32" spans="2:6" x14ac:dyDescent="0.15">
      <c r="C32" s="1" t="s">
        <v>19</v>
      </c>
    </row>
    <row r="33" spans="3:5" ht="14.25" thickBot="1" x14ac:dyDescent="0.2"/>
    <row r="34" spans="3:5" ht="14.25" thickBot="1" x14ac:dyDescent="0.2">
      <c r="C34" s="85" t="s">
        <v>20</v>
      </c>
      <c r="D34" s="86"/>
      <c r="E34" s="87"/>
    </row>
    <row r="35" spans="3:5" ht="14.25" thickBot="1" x14ac:dyDescent="0.2">
      <c r="C35" s="39" t="s">
        <v>21</v>
      </c>
      <c r="D35" s="39" t="s">
        <v>22</v>
      </c>
      <c r="E35" s="39" t="s">
        <v>23</v>
      </c>
    </row>
    <row r="36" spans="3:5" ht="14.25" thickBot="1" x14ac:dyDescent="0.2">
      <c r="C36" s="67">
        <v>47</v>
      </c>
      <c r="D36" s="67">
        <v>108</v>
      </c>
      <c r="E36" s="41">
        <f>C36-D36</f>
        <v>-61</v>
      </c>
    </row>
    <row r="37" spans="3:5" ht="14.25" thickBot="1" x14ac:dyDescent="0.2">
      <c r="C37" s="85" t="s">
        <v>24</v>
      </c>
      <c r="D37" s="86"/>
      <c r="E37" s="87"/>
    </row>
    <row r="38" spans="3:5" ht="14.25" thickBot="1" x14ac:dyDescent="0.2">
      <c r="C38" s="39" t="s">
        <v>25</v>
      </c>
      <c r="D38" s="39" t="s">
        <v>26</v>
      </c>
      <c r="E38" s="39" t="s">
        <v>23</v>
      </c>
    </row>
    <row r="39" spans="3:5" ht="14.25" thickBot="1" x14ac:dyDescent="0.2">
      <c r="C39" s="67">
        <v>206</v>
      </c>
      <c r="D39" s="68">
        <v>207</v>
      </c>
      <c r="E39" s="41">
        <f>C39-D39</f>
        <v>-1</v>
      </c>
    </row>
    <row r="40" spans="3:5" ht="14.25" thickBot="1" x14ac:dyDescent="0.2">
      <c r="C40" s="88" t="s">
        <v>27</v>
      </c>
      <c r="D40" s="89"/>
      <c r="E40" s="43">
        <f>E36+E39</f>
        <v>-62</v>
      </c>
    </row>
    <row r="41" spans="3:5" ht="14.25" thickBot="1" x14ac:dyDescent="0.2">
      <c r="C41" s="88" t="s">
        <v>28</v>
      </c>
      <c r="D41" s="89"/>
      <c r="E41" s="69">
        <v>-578</v>
      </c>
    </row>
    <row r="42" spans="3:5" x14ac:dyDescent="0.15">
      <c r="C42" s="34"/>
      <c r="D42" s="34"/>
      <c r="E42" s="35"/>
    </row>
    <row r="43" spans="3:5" ht="14.25" thickBot="1" x14ac:dyDescent="0.2"/>
    <row r="44" spans="3:5" ht="14.25" thickBot="1" x14ac:dyDescent="0.2">
      <c r="D44" s="44" t="s">
        <v>29</v>
      </c>
      <c r="E44" s="45" t="s">
        <v>30</v>
      </c>
    </row>
    <row r="45" spans="3:5" ht="14.25" thickTop="1" x14ac:dyDescent="0.15">
      <c r="D45" s="46" t="s">
        <v>31</v>
      </c>
      <c r="E45" s="70">
        <v>15402</v>
      </c>
    </row>
    <row r="46" spans="3:5" x14ac:dyDescent="0.15">
      <c r="D46" s="48" t="s">
        <v>32</v>
      </c>
      <c r="E46" s="71">
        <v>55850</v>
      </c>
    </row>
    <row r="47" spans="3:5" x14ac:dyDescent="0.15">
      <c r="D47" s="48" t="s">
        <v>33</v>
      </c>
      <c r="E47" s="71">
        <v>30314</v>
      </c>
    </row>
    <row r="48" spans="3:5" x14ac:dyDescent="0.15">
      <c r="D48" s="48" t="s">
        <v>34</v>
      </c>
      <c r="E48" s="49">
        <f>SUM(E45:E47)</f>
        <v>101566</v>
      </c>
    </row>
    <row r="49" spans="4:5" x14ac:dyDescent="0.15">
      <c r="D49" s="48" t="s">
        <v>35</v>
      </c>
      <c r="E49" s="50">
        <f>E47/E48</f>
        <v>0.29846602209400785</v>
      </c>
    </row>
    <row r="50" spans="4:5" ht="14.25" customHeight="1" thickBot="1" x14ac:dyDescent="0.2">
      <c r="D50" s="51" t="s">
        <v>36</v>
      </c>
      <c r="E50" s="72">
        <v>47.405903550400723</v>
      </c>
    </row>
  </sheetData>
  <mergeCells count="11">
    <mergeCell ref="C34:E34"/>
    <mergeCell ref="C37:E37"/>
    <mergeCell ref="C40:D40"/>
    <mergeCell ref="C41:D41"/>
    <mergeCell ref="B1:F1"/>
    <mergeCell ref="E2:F2"/>
    <mergeCell ref="B14:F14"/>
    <mergeCell ref="B16:B17"/>
    <mergeCell ref="C16:F16"/>
    <mergeCell ref="B25:B26"/>
    <mergeCell ref="C25:F25"/>
  </mergeCells>
  <phoneticPr fontId="8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G50"/>
  <sheetViews>
    <sheetView view="pageBreakPreview" topLeftCell="A16" zoomScaleNormal="100" zoomScaleSheetLayoutView="100" workbookViewId="0">
      <selection activeCell="D39" sqref="D39"/>
    </sheetView>
  </sheetViews>
  <sheetFormatPr defaultRowHeight="13.5" x14ac:dyDescent="0.15"/>
  <cols>
    <col min="1" max="1" width="9" style="3"/>
    <col min="2" max="2" width="15" style="1" customWidth="1"/>
    <col min="3" max="3" width="9.625" style="1" customWidth="1"/>
    <col min="4" max="6" width="13.5" style="1" customWidth="1"/>
    <col min="7" max="16384" width="9" style="3"/>
  </cols>
  <sheetData>
    <row r="1" spans="2:7" x14ac:dyDescent="0.15">
      <c r="B1" s="90" t="s">
        <v>0</v>
      </c>
      <c r="C1" s="90"/>
      <c r="D1" s="90"/>
      <c r="E1" s="90"/>
      <c r="F1" s="90"/>
    </row>
    <row r="2" spans="2:7" x14ac:dyDescent="0.15">
      <c r="E2" s="91" t="s">
        <v>60</v>
      </c>
      <c r="F2" s="91"/>
    </row>
    <row r="3" spans="2:7" x14ac:dyDescent="0.15">
      <c r="E3" s="77"/>
      <c r="F3" s="77"/>
    </row>
    <row r="4" spans="2:7" x14ac:dyDescent="0.15">
      <c r="E4" s="77"/>
      <c r="F4" s="77"/>
    </row>
    <row r="5" spans="2:7" x14ac:dyDescent="0.15">
      <c r="E5" s="77"/>
      <c r="F5" s="77"/>
    </row>
    <row r="6" spans="2:7" x14ac:dyDescent="0.15">
      <c r="E6" s="77"/>
      <c r="F6" s="77"/>
    </row>
    <row r="7" spans="2:7" ht="14.25" thickBot="1" x14ac:dyDescent="0.2">
      <c r="B7" s="4" t="s">
        <v>1</v>
      </c>
      <c r="C7" s="5" t="s">
        <v>2</v>
      </c>
      <c r="D7" s="6" t="s">
        <v>3</v>
      </c>
      <c r="E7" s="6" t="s">
        <v>4</v>
      </c>
      <c r="F7" s="7" t="s">
        <v>5</v>
      </c>
    </row>
    <row r="8" spans="2:7" ht="14.25" thickTop="1" x14ac:dyDescent="0.15">
      <c r="B8" s="8" t="s">
        <v>6</v>
      </c>
      <c r="C8" s="59">
        <v>40715</v>
      </c>
      <c r="D8" s="10">
        <f>E8+F8</f>
        <v>80548</v>
      </c>
      <c r="E8" s="61">
        <v>38595</v>
      </c>
      <c r="F8" s="62">
        <v>41953</v>
      </c>
      <c r="G8" s="12"/>
    </row>
    <row r="9" spans="2:7" x14ac:dyDescent="0.15">
      <c r="B9" s="13" t="s">
        <v>7</v>
      </c>
      <c r="C9" s="60">
        <v>1562</v>
      </c>
      <c r="D9" s="10">
        <f t="shared" ref="D9:D10" si="0">E9+F9</f>
        <v>2848</v>
      </c>
      <c r="E9" s="63">
        <v>1358</v>
      </c>
      <c r="F9" s="64">
        <v>1490</v>
      </c>
      <c r="G9" s="12"/>
    </row>
    <row r="10" spans="2:7" x14ac:dyDescent="0.15">
      <c r="B10" s="13" t="s">
        <v>8</v>
      </c>
      <c r="C10" s="60">
        <v>5853</v>
      </c>
      <c r="D10" s="10">
        <f t="shared" si="0"/>
        <v>11965</v>
      </c>
      <c r="E10" s="63">
        <v>5688</v>
      </c>
      <c r="F10" s="64">
        <v>6277</v>
      </c>
      <c r="G10" s="12"/>
    </row>
    <row r="11" spans="2:7" ht="14.25" thickBot="1" x14ac:dyDescent="0.2">
      <c r="B11" s="13" t="s">
        <v>9</v>
      </c>
      <c r="C11" s="60">
        <v>2975</v>
      </c>
      <c r="D11" s="10">
        <f>E11+F11</f>
        <v>6154</v>
      </c>
      <c r="E11" s="63">
        <v>2913</v>
      </c>
      <c r="F11" s="64">
        <v>3241</v>
      </c>
      <c r="G11" s="12"/>
    </row>
    <row r="12" spans="2:7" ht="14.25" thickTop="1" x14ac:dyDescent="0.15">
      <c r="B12" s="17" t="s">
        <v>10</v>
      </c>
      <c r="C12" s="18">
        <f>C8+C9+C10+C11</f>
        <v>51105</v>
      </c>
      <c r="D12" s="19">
        <f>D8+D9+D10+D11</f>
        <v>101515</v>
      </c>
      <c r="E12" s="19">
        <f>E8+E9+E10+E11</f>
        <v>48554</v>
      </c>
      <c r="F12" s="36">
        <f>F8+F9+F10+F11</f>
        <v>52961</v>
      </c>
    </row>
    <row r="14" spans="2:7" x14ac:dyDescent="0.15">
      <c r="B14" s="92" t="s">
        <v>11</v>
      </c>
      <c r="C14" s="92"/>
      <c r="D14" s="92"/>
      <c r="E14" s="92"/>
      <c r="F14" s="92"/>
    </row>
    <row r="16" spans="2:7" x14ac:dyDescent="0.15">
      <c r="B16" s="93" t="s">
        <v>1</v>
      </c>
      <c r="C16" s="95" t="s">
        <v>12</v>
      </c>
      <c r="D16" s="96"/>
      <c r="E16" s="96"/>
      <c r="F16" s="97"/>
    </row>
    <row r="17" spans="2:6" ht="14.25" thickBot="1" x14ac:dyDescent="0.2">
      <c r="B17" s="94"/>
      <c r="C17" s="20" t="s">
        <v>13</v>
      </c>
      <c r="D17" s="21" t="s">
        <v>14</v>
      </c>
      <c r="E17" s="22" t="s">
        <v>15</v>
      </c>
      <c r="F17" s="23" t="s">
        <v>16</v>
      </c>
    </row>
    <row r="18" spans="2:6" ht="14.25" thickTop="1" x14ac:dyDescent="0.15">
      <c r="B18" s="8" t="s">
        <v>6</v>
      </c>
      <c r="C18" s="24">
        <f>$C$8</f>
        <v>40715</v>
      </c>
      <c r="D18" s="65">
        <v>40759</v>
      </c>
      <c r="E18" s="25">
        <f>+C18-D18</f>
        <v>-44</v>
      </c>
      <c r="F18" s="26">
        <f>+E18/D18</f>
        <v>-1.0795161804754779E-3</v>
      </c>
    </row>
    <row r="19" spans="2:6" x14ac:dyDescent="0.15">
      <c r="B19" s="13" t="s">
        <v>7</v>
      </c>
      <c r="C19" s="27">
        <f>$C$9</f>
        <v>1562</v>
      </c>
      <c r="D19" s="61">
        <v>1564</v>
      </c>
      <c r="E19" s="15">
        <f>+C19-D19</f>
        <v>-2</v>
      </c>
      <c r="F19" s="28">
        <f>+E19/D19</f>
        <v>-1.2787723785166241E-3</v>
      </c>
    </row>
    <row r="20" spans="2:6" x14ac:dyDescent="0.15">
      <c r="B20" s="13" t="s">
        <v>8</v>
      </c>
      <c r="C20" s="27">
        <f>$C$10</f>
        <v>5853</v>
      </c>
      <c r="D20" s="61">
        <v>5856</v>
      </c>
      <c r="E20" s="15">
        <f>+C20-D20</f>
        <v>-3</v>
      </c>
      <c r="F20" s="28">
        <f>+E20/D20</f>
        <v>-5.1229508196721314E-4</v>
      </c>
    </row>
    <row r="21" spans="2:6" ht="14.25" thickBot="1" x14ac:dyDescent="0.2">
      <c r="B21" s="13" t="s">
        <v>9</v>
      </c>
      <c r="C21" s="27">
        <f>$C$11</f>
        <v>2975</v>
      </c>
      <c r="D21" s="61">
        <v>2981</v>
      </c>
      <c r="E21" s="15">
        <f>+C21-D21</f>
        <v>-6</v>
      </c>
      <c r="F21" s="28">
        <f>+E21/D21</f>
        <v>-2.0127474002012745E-3</v>
      </c>
    </row>
    <row r="22" spans="2:6" ht="14.25" thickTop="1" x14ac:dyDescent="0.15">
      <c r="B22" s="17" t="s">
        <v>10</v>
      </c>
      <c r="C22" s="18">
        <f>$C$12</f>
        <v>51105</v>
      </c>
      <c r="D22" s="29">
        <f>SUM(D18:D21)</f>
        <v>51160</v>
      </c>
      <c r="E22" s="29">
        <f>SUM(E18:E21)</f>
        <v>-55</v>
      </c>
      <c r="F22" s="30">
        <f>+E22/D22</f>
        <v>-1.0750586395621578E-3</v>
      </c>
    </row>
    <row r="23" spans="2:6" x14ac:dyDescent="0.15">
      <c r="C23" s="1" t="s">
        <v>17</v>
      </c>
    </row>
    <row r="25" spans="2:6" x14ac:dyDescent="0.15">
      <c r="B25" s="93" t="s">
        <v>1</v>
      </c>
      <c r="C25" s="95" t="s">
        <v>18</v>
      </c>
      <c r="D25" s="96"/>
      <c r="E25" s="96"/>
      <c r="F25" s="97"/>
    </row>
    <row r="26" spans="2:6" ht="14.25" thickBot="1" x14ac:dyDescent="0.2">
      <c r="B26" s="94"/>
      <c r="C26" s="53" t="s">
        <v>13</v>
      </c>
      <c r="D26" s="22" t="s">
        <v>14</v>
      </c>
      <c r="E26" s="22" t="s">
        <v>15</v>
      </c>
      <c r="F26" s="23" t="s">
        <v>16</v>
      </c>
    </row>
    <row r="27" spans="2:6" ht="14.25" thickTop="1" x14ac:dyDescent="0.15">
      <c r="B27" s="8" t="s">
        <v>6</v>
      </c>
      <c r="C27" s="27">
        <f>$D$8</f>
        <v>80548</v>
      </c>
      <c r="D27" s="65">
        <v>80575</v>
      </c>
      <c r="E27" s="25">
        <f>+C27-D27</f>
        <v>-27</v>
      </c>
      <c r="F27" s="26">
        <f>+E27/D27</f>
        <v>-3.3509152963077878E-4</v>
      </c>
    </row>
    <row r="28" spans="2:6" x14ac:dyDescent="0.15">
      <c r="B28" s="13" t="s">
        <v>7</v>
      </c>
      <c r="C28" s="33">
        <f>$D$9</f>
        <v>2848</v>
      </c>
      <c r="D28" s="63">
        <v>2853</v>
      </c>
      <c r="E28" s="15">
        <f>+C28-D28</f>
        <v>-5</v>
      </c>
      <c r="F28" s="28">
        <f>+E28/D28</f>
        <v>-1.7525411847178409E-3</v>
      </c>
    </row>
    <row r="29" spans="2:6" x14ac:dyDescent="0.15">
      <c r="B29" s="13" t="s">
        <v>8</v>
      </c>
      <c r="C29" s="33">
        <f>$D$10</f>
        <v>11965</v>
      </c>
      <c r="D29" s="63">
        <v>11977</v>
      </c>
      <c r="E29" s="15">
        <f>+C29-D29</f>
        <v>-12</v>
      </c>
      <c r="F29" s="28">
        <f>+E29/D29</f>
        <v>-1.0019203473323871E-3</v>
      </c>
    </row>
    <row r="30" spans="2:6" ht="14.25" thickBot="1" x14ac:dyDescent="0.2">
      <c r="B30" s="13" t="s">
        <v>9</v>
      </c>
      <c r="C30" s="33">
        <f>$D$11</f>
        <v>6154</v>
      </c>
      <c r="D30" s="66">
        <v>6161</v>
      </c>
      <c r="E30" s="15">
        <f>+C30-D30</f>
        <v>-7</v>
      </c>
      <c r="F30" s="28">
        <f>+E30/D30</f>
        <v>-1.1361791916896609E-3</v>
      </c>
    </row>
    <row r="31" spans="2:6" ht="14.25" thickTop="1" x14ac:dyDescent="0.15">
      <c r="B31" s="17" t="s">
        <v>10</v>
      </c>
      <c r="C31" s="18">
        <f>$D$12</f>
        <v>101515</v>
      </c>
      <c r="D31" s="29">
        <f>SUM(D27:D30)</f>
        <v>101566</v>
      </c>
      <c r="E31" s="29">
        <f>SUM(E27:E30)</f>
        <v>-51</v>
      </c>
      <c r="F31" s="30">
        <f>+E31/D31</f>
        <v>-5.0213654175609943E-4</v>
      </c>
    </row>
    <row r="32" spans="2:6" x14ac:dyDescent="0.15">
      <c r="C32" s="1" t="s">
        <v>19</v>
      </c>
    </row>
    <row r="33" spans="3:5" ht="14.25" thickBot="1" x14ac:dyDescent="0.2"/>
    <row r="34" spans="3:5" ht="14.25" thickBot="1" x14ac:dyDescent="0.2">
      <c r="C34" s="85" t="s">
        <v>20</v>
      </c>
      <c r="D34" s="86"/>
      <c r="E34" s="87"/>
    </row>
    <row r="35" spans="3:5" ht="14.25" thickBot="1" x14ac:dyDescent="0.2">
      <c r="C35" s="39" t="s">
        <v>21</v>
      </c>
      <c r="D35" s="39" t="s">
        <v>22</v>
      </c>
      <c r="E35" s="39" t="s">
        <v>23</v>
      </c>
    </row>
    <row r="36" spans="3:5" ht="14.25" thickBot="1" x14ac:dyDescent="0.2">
      <c r="C36" s="67">
        <v>76</v>
      </c>
      <c r="D36" s="67">
        <v>114</v>
      </c>
      <c r="E36" s="41">
        <f>C36-D36</f>
        <v>-38</v>
      </c>
    </row>
    <row r="37" spans="3:5" ht="14.25" thickBot="1" x14ac:dyDescent="0.2">
      <c r="C37" s="85" t="s">
        <v>24</v>
      </c>
      <c r="D37" s="86"/>
      <c r="E37" s="87"/>
    </row>
    <row r="38" spans="3:5" ht="14.25" thickBot="1" x14ac:dyDescent="0.2">
      <c r="C38" s="39" t="s">
        <v>25</v>
      </c>
      <c r="D38" s="39" t="s">
        <v>26</v>
      </c>
      <c r="E38" s="39" t="s">
        <v>23</v>
      </c>
    </row>
    <row r="39" spans="3:5" ht="14.25" thickBot="1" x14ac:dyDescent="0.2">
      <c r="C39" s="67">
        <v>188</v>
      </c>
      <c r="D39" s="68">
        <v>201</v>
      </c>
      <c r="E39" s="41">
        <f>C39-D39</f>
        <v>-13</v>
      </c>
    </row>
    <row r="40" spans="3:5" ht="14.25" thickBot="1" x14ac:dyDescent="0.2">
      <c r="C40" s="88" t="s">
        <v>27</v>
      </c>
      <c r="D40" s="89"/>
      <c r="E40" s="43">
        <f>E36+E39</f>
        <v>-51</v>
      </c>
    </row>
    <row r="41" spans="3:5" ht="14.25" thickBot="1" x14ac:dyDescent="0.2">
      <c r="C41" s="88" t="s">
        <v>28</v>
      </c>
      <c r="D41" s="89"/>
      <c r="E41" s="69">
        <v>-629</v>
      </c>
    </row>
    <row r="42" spans="3:5" x14ac:dyDescent="0.15">
      <c r="C42" s="34"/>
      <c r="D42" s="34"/>
      <c r="E42" s="35"/>
    </row>
    <row r="43" spans="3:5" ht="14.25" thickBot="1" x14ac:dyDescent="0.2"/>
    <row r="44" spans="3:5" ht="14.25" thickBot="1" x14ac:dyDescent="0.2">
      <c r="D44" s="44" t="s">
        <v>29</v>
      </c>
      <c r="E44" s="45" t="s">
        <v>30</v>
      </c>
    </row>
    <row r="45" spans="3:5" ht="14.25" thickTop="1" x14ac:dyDescent="0.15">
      <c r="D45" s="46" t="s">
        <v>31</v>
      </c>
      <c r="E45" s="70">
        <v>15378</v>
      </c>
    </row>
    <row r="46" spans="3:5" x14ac:dyDescent="0.15">
      <c r="D46" s="48" t="s">
        <v>32</v>
      </c>
      <c r="E46" s="71">
        <v>55838</v>
      </c>
    </row>
    <row r="47" spans="3:5" x14ac:dyDescent="0.15">
      <c r="D47" s="48" t="s">
        <v>33</v>
      </c>
      <c r="E47" s="71">
        <v>30299</v>
      </c>
    </row>
    <row r="48" spans="3:5" x14ac:dyDescent="0.15">
      <c r="D48" s="48" t="s">
        <v>34</v>
      </c>
      <c r="E48" s="49">
        <f>SUM(E45:E47)</f>
        <v>101515</v>
      </c>
    </row>
    <row r="49" spans="4:5" x14ac:dyDescent="0.15">
      <c r="D49" s="48" t="s">
        <v>35</v>
      </c>
      <c r="E49" s="50">
        <f>E47/E48</f>
        <v>0.29846820666896517</v>
      </c>
    </row>
    <row r="50" spans="4:5" ht="14.25" customHeight="1" thickBot="1" x14ac:dyDescent="0.2">
      <c r="D50" s="51" t="s">
        <v>36</v>
      </c>
      <c r="E50" s="72">
        <v>47.405903550400723</v>
      </c>
    </row>
  </sheetData>
  <mergeCells count="11">
    <mergeCell ref="C34:E34"/>
    <mergeCell ref="C37:E37"/>
    <mergeCell ref="C40:D40"/>
    <mergeCell ref="C41:D41"/>
    <mergeCell ref="B1:F1"/>
    <mergeCell ref="E2:F2"/>
    <mergeCell ref="B14:F14"/>
    <mergeCell ref="B16:B17"/>
    <mergeCell ref="C16:F16"/>
    <mergeCell ref="B25:B26"/>
    <mergeCell ref="C25:F25"/>
  </mergeCells>
  <phoneticPr fontId="8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G50"/>
  <sheetViews>
    <sheetView view="pageBreakPreview" topLeftCell="A4" zoomScaleNormal="100" zoomScaleSheetLayoutView="100" workbookViewId="0">
      <selection activeCell="H15" sqref="H15"/>
    </sheetView>
  </sheetViews>
  <sheetFormatPr defaultRowHeight="13.5" x14ac:dyDescent="0.15"/>
  <cols>
    <col min="1" max="1" width="9" style="3"/>
    <col min="2" max="2" width="15" style="1" customWidth="1"/>
    <col min="3" max="3" width="9.625" style="1" customWidth="1"/>
    <col min="4" max="6" width="13.5" style="1" customWidth="1"/>
    <col min="7" max="16384" width="9" style="3"/>
  </cols>
  <sheetData>
    <row r="1" spans="2:7" x14ac:dyDescent="0.15">
      <c r="B1" s="90" t="s">
        <v>0</v>
      </c>
      <c r="C1" s="90"/>
      <c r="D1" s="90"/>
      <c r="E1" s="90"/>
      <c r="F1" s="90"/>
    </row>
    <row r="2" spans="2:7" x14ac:dyDescent="0.15">
      <c r="E2" s="91" t="s">
        <v>61</v>
      </c>
      <c r="F2" s="91"/>
    </row>
    <row r="3" spans="2:7" x14ac:dyDescent="0.15">
      <c r="E3" s="78"/>
      <c r="F3" s="78"/>
    </row>
    <row r="4" spans="2:7" x14ac:dyDescent="0.15">
      <c r="E4" s="78"/>
      <c r="F4" s="78"/>
    </row>
    <row r="5" spans="2:7" x14ac:dyDescent="0.15">
      <c r="E5" s="78"/>
      <c r="F5" s="78"/>
    </row>
    <row r="6" spans="2:7" x14ac:dyDescent="0.15">
      <c r="E6" s="78"/>
      <c r="F6" s="78"/>
    </row>
    <row r="7" spans="2:7" ht="14.25" thickBot="1" x14ac:dyDescent="0.2">
      <c r="B7" s="4" t="s">
        <v>1</v>
      </c>
      <c r="C7" s="5" t="s">
        <v>2</v>
      </c>
      <c r="D7" s="6" t="s">
        <v>3</v>
      </c>
      <c r="E7" s="6" t="s">
        <v>4</v>
      </c>
      <c r="F7" s="7" t="s">
        <v>5</v>
      </c>
    </row>
    <row r="8" spans="2:7" ht="14.25" thickTop="1" x14ac:dyDescent="0.15">
      <c r="B8" s="8" t="s">
        <v>6</v>
      </c>
      <c r="C8" s="59">
        <v>40709</v>
      </c>
      <c r="D8" s="10">
        <f>E8+F8</f>
        <v>80545</v>
      </c>
      <c r="E8" s="61">
        <v>38626</v>
      </c>
      <c r="F8" s="62">
        <v>41919</v>
      </c>
      <c r="G8" s="12"/>
    </row>
    <row r="9" spans="2:7" x14ac:dyDescent="0.15">
      <c r="B9" s="13" t="s">
        <v>7</v>
      </c>
      <c r="C9" s="60">
        <v>1569</v>
      </c>
      <c r="D9" s="10">
        <f t="shared" ref="D9:D10" si="0">E9+F9</f>
        <v>2857</v>
      </c>
      <c r="E9" s="63">
        <v>1363</v>
      </c>
      <c r="F9" s="64">
        <v>1494</v>
      </c>
      <c r="G9" s="12"/>
    </row>
    <row r="10" spans="2:7" x14ac:dyDescent="0.15">
      <c r="B10" s="13" t="s">
        <v>8</v>
      </c>
      <c r="C10" s="60">
        <v>5848</v>
      </c>
      <c r="D10" s="10">
        <f t="shared" si="0"/>
        <v>11955</v>
      </c>
      <c r="E10" s="63">
        <v>5690</v>
      </c>
      <c r="F10" s="64">
        <v>6265</v>
      </c>
      <c r="G10" s="12"/>
    </row>
    <row r="11" spans="2:7" ht="14.25" thickBot="1" x14ac:dyDescent="0.2">
      <c r="B11" s="13" t="s">
        <v>9</v>
      </c>
      <c r="C11" s="60">
        <v>2972</v>
      </c>
      <c r="D11" s="10">
        <f>E11+F11</f>
        <v>6153</v>
      </c>
      <c r="E11" s="63">
        <v>2913</v>
      </c>
      <c r="F11" s="64">
        <v>3240</v>
      </c>
      <c r="G11" s="12"/>
    </row>
    <row r="12" spans="2:7" ht="14.25" thickTop="1" x14ac:dyDescent="0.15">
      <c r="B12" s="17" t="s">
        <v>10</v>
      </c>
      <c r="C12" s="18">
        <f>C8+C9+C10+C11</f>
        <v>51098</v>
      </c>
      <c r="D12" s="19">
        <f>D8+D9+D10+D11</f>
        <v>101510</v>
      </c>
      <c r="E12" s="19">
        <f>E8+E9+E10+E11</f>
        <v>48592</v>
      </c>
      <c r="F12" s="36">
        <f>F8+F9+F10+F11</f>
        <v>52918</v>
      </c>
    </row>
    <row r="14" spans="2:7" x14ac:dyDescent="0.15">
      <c r="B14" s="92" t="s">
        <v>11</v>
      </c>
      <c r="C14" s="92"/>
      <c r="D14" s="92"/>
      <c r="E14" s="92"/>
      <c r="F14" s="92"/>
    </row>
    <row r="16" spans="2:7" x14ac:dyDescent="0.15">
      <c r="B16" s="93" t="s">
        <v>1</v>
      </c>
      <c r="C16" s="95" t="s">
        <v>12</v>
      </c>
      <c r="D16" s="96"/>
      <c r="E16" s="96"/>
      <c r="F16" s="97"/>
    </row>
    <row r="17" spans="2:6" ht="14.25" thickBot="1" x14ac:dyDescent="0.2">
      <c r="B17" s="94"/>
      <c r="C17" s="20" t="s">
        <v>13</v>
      </c>
      <c r="D17" s="21" t="s">
        <v>14</v>
      </c>
      <c r="E17" s="22" t="s">
        <v>15</v>
      </c>
      <c r="F17" s="23" t="s">
        <v>16</v>
      </c>
    </row>
    <row r="18" spans="2:6" ht="14.25" thickTop="1" x14ac:dyDescent="0.15">
      <c r="B18" s="8" t="s">
        <v>6</v>
      </c>
      <c r="C18" s="24">
        <f>$C$8</f>
        <v>40709</v>
      </c>
      <c r="D18" s="65">
        <v>40715</v>
      </c>
      <c r="E18" s="25">
        <f>+C18-D18</f>
        <v>-6</v>
      </c>
      <c r="F18" s="26">
        <f>+E18/D18</f>
        <v>-1.473658356870932E-4</v>
      </c>
    </row>
    <row r="19" spans="2:6" x14ac:dyDescent="0.15">
      <c r="B19" s="13" t="s">
        <v>7</v>
      </c>
      <c r="C19" s="27">
        <f>$C$9</f>
        <v>1569</v>
      </c>
      <c r="D19" s="61">
        <v>1562</v>
      </c>
      <c r="E19" s="15">
        <f>+C19-D19</f>
        <v>7</v>
      </c>
      <c r="F19" s="28">
        <f>+E19/D19</f>
        <v>4.4814340588988479E-3</v>
      </c>
    </row>
    <row r="20" spans="2:6" x14ac:dyDescent="0.15">
      <c r="B20" s="13" t="s">
        <v>8</v>
      </c>
      <c r="C20" s="27">
        <f>$C$10</f>
        <v>5848</v>
      </c>
      <c r="D20" s="61">
        <v>5853</v>
      </c>
      <c r="E20" s="15">
        <f>+C20-D20</f>
        <v>-5</v>
      </c>
      <c r="F20" s="28">
        <f>+E20/D20</f>
        <v>-8.5426277122842992E-4</v>
      </c>
    </row>
    <row r="21" spans="2:6" ht="14.25" thickBot="1" x14ac:dyDescent="0.2">
      <c r="B21" s="13" t="s">
        <v>9</v>
      </c>
      <c r="C21" s="27">
        <f>$C$11</f>
        <v>2972</v>
      </c>
      <c r="D21" s="61">
        <v>2975</v>
      </c>
      <c r="E21" s="15">
        <f>+C21-D21</f>
        <v>-3</v>
      </c>
      <c r="F21" s="28">
        <f>+E21/D21</f>
        <v>-1.0084033613445378E-3</v>
      </c>
    </row>
    <row r="22" spans="2:6" ht="14.25" thickTop="1" x14ac:dyDescent="0.15">
      <c r="B22" s="17" t="s">
        <v>10</v>
      </c>
      <c r="C22" s="18">
        <f>$C$12</f>
        <v>51098</v>
      </c>
      <c r="D22" s="29">
        <f>SUM(D18:D21)</f>
        <v>51105</v>
      </c>
      <c r="E22" s="29">
        <f>SUM(E18:E21)</f>
        <v>-7</v>
      </c>
      <c r="F22" s="30">
        <f>+E22/D22</f>
        <v>-1.3697289893356814E-4</v>
      </c>
    </row>
    <row r="23" spans="2:6" x14ac:dyDescent="0.15">
      <c r="C23" s="1" t="s">
        <v>17</v>
      </c>
    </row>
    <row r="25" spans="2:6" x14ac:dyDescent="0.15">
      <c r="B25" s="93" t="s">
        <v>1</v>
      </c>
      <c r="C25" s="95" t="s">
        <v>18</v>
      </c>
      <c r="D25" s="96"/>
      <c r="E25" s="96"/>
      <c r="F25" s="97"/>
    </row>
    <row r="26" spans="2:6" ht="14.25" thickBot="1" x14ac:dyDescent="0.2">
      <c r="B26" s="94"/>
      <c r="C26" s="53" t="s">
        <v>13</v>
      </c>
      <c r="D26" s="22" t="s">
        <v>14</v>
      </c>
      <c r="E26" s="22" t="s">
        <v>15</v>
      </c>
      <c r="F26" s="23" t="s">
        <v>16</v>
      </c>
    </row>
    <row r="27" spans="2:6" ht="14.25" thickTop="1" x14ac:dyDescent="0.15">
      <c r="B27" s="8" t="s">
        <v>6</v>
      </c>
      <c r="C27" s="27">
        <f>$D$8</f>
        <v>80545</v>
      </c>
      <c r="D27" s="65">
        <v>80548</v>
      </c>
      <c r="E27" s="25">
        <f>+C27-D27</f>
        <v>-3</v>
      </c>
      <c r="F27" s="26">
        <f>+E27/D27</f>
        <v>-3.724487262253563E-5</v>
      </c>
    </row>
    <row r="28" spans="2:6" x14ac:dyDescent="0.15">
      <c r="B28" s="13" t="s">
        <v>7</v>
      </c>
      <c r="C28" s="33">
        <f>$D$9</f>
        <v>2857</v>
      </c>
      <c r="D28" s="63">
        <v>2848</v>
      </c>
      <c r="E28" s="15">
        <f>+C28-D28</f>
        <v>9</v>
      </c>
      <c r="F28" s="28">
        <f>+E28/D28</f>
        <v>3.1601123595505617E-3</v>
      </c>
    </row>
    <row r="29" spans="2:6" x14ac:dyDescent="0.15">
      <c r="B29" s="13" t="s">
        <v>8</v>
      </c>
      <c r="C29" s="33">
        <f>$D$10</f>
        <v>11955</v>
      </c>
      <c r="D29" s="63">
        <v>11965</v>
      </c>
      <c r="E29" s="15">
        <f>+C29-D29</f>
        <v>-10</v>
      </c>
      <c r="F29" s="28">
        <f>+E29/D29</f>
        <v>-8.3577099874634355E-4</v>
      </c>
    </row>
    <row r="30" spans="2:6" ht="14.25" thickBot="1" x14ac:dyDescent="0.2">
      <c r="B30" s="13" t="s">
        <v>9</v>
      </c>
      <c r="C30" s="33">
        <f>$D$11</f>
        <v>6153</v>
      </c>
      <c r="D30" s="66">
        <v>6154</v>
      </c>
      <c r="E30" s="15">
        <f>+C30-D30</f>
        <v>-1</v>
      </c>
      <c r="F30" s="28">
        <f>+E30/D30</f>
        <v>-1.6249593760155997E-4</v>
      </c>
    </row>
    <row r="31" spans="2:6" ht="14.25" thickTop="1" x14ac:dyDescent="0.15">
      <c r="B31" s="17" t="s">
        <v>10</v>
      </c>
      <c r="C31" s="18">
        <f>$D$12</f>
        <v>101510</v>
      </c>
      <c r="D31" s="29">
        <f>SUM(D27:D30)</f>
        <v>101515</v>
      </c>
      <c r="E31" s="29">
        <f>SUM(E27:E30)</f>
        <v>-5</v>
      </c>
      <c r="F31" s="30">
        <f>+E31/D31</f>
        <v>-4.9253804856425157E-5</v>
      </c>
    </row>
    <row r="32" spans="2:6" x14ac:dyDescent="0.15">
      <c r="C32" s="1" t="s">
        <v>19</v>
      </c>
    </row>
    <row r="33" spans="3:5" ht="14.25" thickBot="1" x14ac:dyDescent="0.2"/>
    <row r="34" spans="3:5" ht="14.25" thickBot="1" x14ac:dyDescent="0.2">
      <c r="C34" s="85" t="s">
        <v>20</v>
      </c>
      <c r="D34" s="86"/>
      <c r="E34" s="87"/>
    </row>
    <row r="35" spans="3:5" ht="14.25" thickBot="1" x14ac:dyDescent="0.2">
      <c r="C35" s="39" t="s">
        <v>21</v>
      </c>
      <c r="D35" s="39" t="s">
        <v>22</v>
      </c>
      <c r="E35" s="39" t="s">
        <v>23</v>
      </c>
    </row>
    <row r="36" spans="3:5" ht="14.25" thickBot="1" x14ac:dyDescent="0.2">
      <c r="C36" s="67">
        <v>85</v>
      </c>
      <c r="D36" s="67">
        <v>100</v>
      </c>
      <c r="E36" s="41">
        <f>C36-D36</f>
        <v>-15</v>
      </c>
    </row>
    <row r="37" spans="3:5" ht="14.25" thickBot="1" x14ac:dyDescent="0.2">
      <c r="C37" s="85" t="s">
        <v>24</v>
      </c>
      <c r="D37" s="86"/>
      <c r="E37" s="87"/>
    </row>
    <row r="38" spans="3:5" ht="14.25" thickBot="1" x14ac:dyDescent="0.2">
      <c r="C38" s="39" t="s">
        <v>25</v>
      </c>
      <c r="D38" s="39" t="s">
        <v>26</v>
      </c>
      <c r="E38" s="39" t="s">
        <v>23</v>
      </c>
    </row>
    <row r="39" spans="3:5" ht="14.25" thickBot="1" x14ac:dyDescent="0.2">
      <c r="C39" s="67">
        <v>256</v>
      </c>
      <c r="D39" s="68">
        <v>246</v>
      </c>
      <c r="E39" s="41">
        <f>C39-D39</f>
        <v>10</v>
      </c>
    </row>
    <row r="40" spans="3:5" ht="14.25" thickBot="1" x14ac:dyDescent="0.2">
      <c r="C40" s="88" t="s">
        <v>27</v>
      </c>
      <c r="D40" s="89"/>
      <c r="E40" s="43">
        <f>E36+E39</f>
        <v>-5</v>
      </c>
    </row>
    <row r="41" spans="3:5" ht="14.25" thickBot="1" x14ac:dyDescent="0.2">
      <c r="C41" s="88" t="s">
        <v>28</v>
      </c>
      <c r="D41" s="89"/>
      <c r="E41" s="69">
        <v>-667</v>
      </c>
    </row>
    <row r="42" spans="3:5" x14ac:dyDescent="0.15">
      <c r="C42" s="34"/>
      <c r="D42" s="34"/>
      <c r="E42" s="35"/>
    </row>
    <row r="43" spans="3:5" ht="14.25" thickBot="1" x14ac:dyDescent="0.2"/>
    <row r="44" spans="3:5" ht="14.25" thickBot="1" x14ac:dyDescent="0.2">
      <c r="D44" s="44" t="s">
        <v>29</v>
      </c>
      <c r="E44" s="45" t="s">
        <v>30</v>
      </c>
    </row>
    <row r="45" spans="3:5" ht="14.25" thickTop="1" x14ac:dyDescent="0.15">
      <c r="D45" s="46" t="s">
        <v>31</v>
      </c>
      <c r="E45" s="70">
        <v>15375</v>
      </c>
    </row>
    <row r="46" spans="3:5" x14ac:dyDescent="0.15">
      <c r="D46" s="48" t="s">
        <v>32</v>
      </c>
      <c r="E46" s="71">
        <v>55814</v>
      </c>
    </row>
    <row r="47" spans="3:5" x14ac:dyDescent="0.15">
      <c r="D47" s="48" t="s">
        <v>33</v>
      </c>
      <c r="E47" s="71">
        <v>30321</v>
      </c>
    </row>
    <row r="48" spans="3:5" x14ac:dyDescent="0.15">
      <c r="D48" s="48" t="s">
        <v>34</v>
      </c>
      <c r="E48" s="49">
        <f>SUM(E45:E47)</f>
        <v>101510</v>
      </c>
    </row>
    <row r="49" spans="4:5" x14ac:dyDescent="0.15">
      <c r="D49" s="48" t="s">
        <v>35</v>
      </c>
      <c r="E49" s="50">
        <f>E47/E48</f>
        <v>0.29869963550389123</v>
      </c>
    </row>
    <row r="50" spans="4:5" ht="14.25" customHeight="1" thickBot="1" x14ac:dyDescent="0.2">
      <c r="D50" s="51" t="s">
        <v>36</v>
      </c>
      <c r="E50" s="72">
        <v>47.405903550400723</v>
      </c>
    </row>
  </sheetData>
  <mergeCells count="11">
    <mergeCell ref="C34:E34"/>
    <mergeCell ref="C37:E37"/>
    <mergeCell ref="C40:D40"/>
    <mergeCell ref="C41:D41"/>
    <mergeCell ref="B1:F1"/>
    <mergeCell ref="E2:F2"/>
    <mergeCell ref="B14:F14"/>
    <mergeCell ref="B16:B17"/>
    <mergeCell ref="C16:F16"/>
    <mergeCell ref="B25:B26"/>
    <mergeCell ref="C25:F25"/>
  </mergeCells>
  <phoneticPr fontId="8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G50"/>
  <sheetViews>
    <sheetView view="pageBreakPreview" topLeftCell="A10" zoomScaleNormal="100" zoomScaleSheetLayoutView="100" workbookViewId="0">
      <selection activeCell="E42" sqref="E42"/>
    </sheetView>
  </sheetViews>
  <sheetFormatPr defaultRowHeight="13.5" x14ac:dyDescent="0.15"/>
  <cols>
    <col min="1" max="1" width="9" style="3"/>
    <col min="2" max="2" width="15" style="1" customWidth="1"/>
    <col min="3" max="3" width="9.625" style="1" customWidth="1"/>
    <col min="4" max="6" width="13.5" style="1" customWidth="1"/>
    <col min="7" max="16384" width="9" style="3"/>
  </cols>
  <sheetData>
    <row r="1" spans="2:7" x14ac:dyDescent="0.15">
      <c r="B1" s="90" t="s">
        <v>0</v>
      </c>
      <c r="C1" s="90"/>
      <c r="D1" s="90"/>
      <c r="E1" s="90"/>
      <c r="F1" s="90"/>
    </row>
    <row r="2" spans="2:7" x14ac:dyDescent="0.15">
      <c r="E2" s="91" t="s">
        <v>62</v>
      </c>
      <c r="F2" s="91"/>
    </row>
    <row r="3" spans="2:7" x14ac:dyDescent="0.15">
      <c r="E3" s="79"/>
      <c r="F3" s="79"/>
    </row>
    <row r="4" spans="2:7" x14ac:dyDescent="0.15">
      <c r="E4" s="79"/>
      <c r="F4" s="79"/>
    </row>
    <row r="5" spans="2:7" x14ac:dyDescent="0.15">
      <c r="E5" s="79"/>
      <c r="F5" s="79"/>
    </row>
    <row r="6" spans="2:7" x14ac:dyDescent="0.15">
      <c r="E6" s="79"/>
      <c r="F6" s="79"/>
    </row>
    <row r="7" spans="2:7" ht="14.25" thickBot="1" x14ac:dyDescent="0.2">
      <c r="B7" s="4" t="s">
        <v>1</v>
      </c>
      <c r="C7" s="5" t="s">
        <v>2</v>
      </c>
      <c r="D7" s="6" t="s">
        <v>3</v>
      </c>
      <c r="E7" s="6" t="s">
        <v>4</v>
      </c>
      <c r="F7" s="7" t="s">
        <v>5</v>
      </c>
    </row>
    <row r="8" spans="2:7" ht="14.25" thickTop="1" x14ac:dyDescent="0.15">
      <c r="B8" s="8" t="s">
        <v>6</v>
      </c>
      <c r="C8" s="59">
        <v>40750</v>
      </c>
      <c r="D8" s="10">
        <f>E8+F8</f>
        <v>80593</v>
      </c>
      <c r="E8" s="61">
        <v>38659</v>
      </c>
      <c r="F8" s="62">
        <v>41934</v>
      </c>
      <c r="G8" s="12"/>
    </row>
    <row r="9" spans="2:7" x14ac:dyDescent="0.15">
      <c r="B9" s="13" t="s">
        <v>7</v>
      </c>
      <c r="C9" s="60">
        <v>1566</v>
      </c>
      <c r="D9" s="10">
        <f t="shared" ref="D9:D10" si="0">E9+F9</f>
        <v>2854</v>
      </c>
      <c r="E9" s="63">
        <v>1362</v>
      </c>
      <c r="F9" s="64">
        <v>1492</v>
      </c>
      <c r="G9" s="12"/>
    </row>
    <row r="10" spans="2:7" x14ac:dyDescent="0.15">
      <c r="B10" s="13" t="s">
        <v>8</v>
      </c>
      <c r="C10" s="60">
        <v>5860</v>
      </c>
      <c r="D10" s="10">
        <f t="shared" si="0"/>
        <v>11971</v>
      </c>
      <c r="E10" s="63">
        <v>5702</v>
      </c>
      <c r="F10" s="64">
        <v>6269</v>
      </c>
      <c r="G10" s="12"/>
    </row>
    <row r="11" spans="2:7" ht="14.25" thickBot="1" x14ac:dyDescent="0.2">
      <c r="B11" s="13" t="s">
        <v>9</v>
      </c>
      <c r="C11" s="60">
        <v>2975</v>
      </c>
      <c r="D11" s="10">
        <f>E11+F11</f>
        <v>6155</v>
      </c>
      <c r="E11" s="63">
        <v>2914</v>
      </c>
      <c r="F11" s="64">
        <v>3241</v>
      </c>
      <c r="G11" s="12"/>
    </row>
    <row r="12" spans="2:7" ht="14.25" thickTop="1" x14ac:dyDescent="0.15">
      <c r="B12" s="17" t="s">
        <v>10</v>
      </c>
      <c r="C12" s="18">
        <f>C8+C9+C10+C11</f>
        <v>51151</v>
      </c>
      <c r="D12" s="19">
        <f>D8+D9+D10+D11</f>
        <v>101573</v>
      </c>
      <c r="E12" s="19">
        <f>E8+E9+E10+E11</f>
        <v>48637</v>
      </c>
      <c r="F12" s="36">
        <f>F8+F9+F10+F11</f>
        <v>52936</v>
      </c>
    </row>
    <row r="14" spans="2:7" x14ac:dyDescent="0.15">
      <c r="B14" s="92" t="s">
        <v>11</v>
      </c>
      <c r="C14" s="92"/>
      <c r="D14" s="92"/>
      <c r="E14" s="92"/>
      <c r="F14" s="92"/>
    </row>
    <row r="16" spans="2:7" x14ac:dyDescent="0.15">
      <c r="B16" s="93" t="s">
        <v>1</v>
      </c>
      <c r="C16" s="95" t="s">
        <v>12</v>
      </c>
      <c r="D16" s="96"/>
      <c r="E16" s="96"/>
      <c r="F16" s="97"/>
    </row>
    <row r="17" spans="2:6" ht="14.25" thickBot="1" x14ac:dyDescent="0.2">
      <c r="B17" s="94"/>
      <c r="C17" s="20" t="s">
        <v>13</v>
      </c>
      <c r="D17" s="21" t="s">
        <v>14</v>
      </c>
      <c r="E17" s="22" t="s">
        <v>15</v>
      </c>
      <c r="F17" s="23" t="s">
        <v>16</v>
      </c>
    </row>
    <row r="18" spans="2:6" ht="14.25" thickTop="1" x14ac:dyDescent="0.15">
      <c r="B18" s="8" t="s">
        <v>6</v>
      </c>
      <c r="C18" s="24">
        <v>40750</v>
      </c>
      <c r="D18" s="65">
        <v>40709</v>
      </c>
      <c r="E18" s="25">
        <f>+C18-D18</f>
        <v>41</v>
      </c>
      <c r="F18" s="26">
        <f>+E18/D18</f>
        <v>1.0071482964455034E-3</v>
      </c>
    </row>
    <row r="19" spans="2:6" x14ac:dyDescent="0.15">
      <c r="B19" s="13" t="s">
        <v>7</v>
      </c>
      <c r="C19" s="27">
        <v>1566</v>
      </c>
      <c r="D19" s="61">
        <v>1569</v>
      </c>
      <c r="E19" s="15">
        <f>+C19-D19</f>
        <v>-3</v>
      </c>
      <c r="F19" s="28">
        <f>+E19/D19</f>
        <v>-1.9120458891013384E-3</v>
      </c>
    </row>
    <row r="20" spans="2:6" x14ac:dyDescent="0.15">
      <c r="B20" s="13" t="s">
        <v>8</v>
      </c>
      <c r="C20" s="27">
        <v>5860</v>
      </c>
      <c r="D20" s="61">
        <v>5848</v>
      </c>
      <c r="E20" s="15">
        <f>+C20-D20</f>
        <v>12</v>
      </c>
      <c r="F20" s="28">
        <f>+E20/D20</f>
        <v>2.0519835841313269E-3</v>
      </c>
    </row>
    <row r="21" spans="2:6" ht="14.25" thickBot="1" x14ac:dyDescent="0.2">
      <c r="B21" s="13" t="s">
        <v>9</v>
      </c>
      <c r="C21" s="27">
        <v>2975</v>
      </c>
      <c r="D21" s="61">
        <v>2972</v>
      </c>
      <c r="E21" s="15">
        <f>+C21-D21</f>
        <v>3</v>
      </c>
      <c r="F21" s="28">
        <f>+E21/D21</f>
        <v>1.009421265141319E-3</v>
      </c>
    </row>
    <row r="22" spans="2:6" ht="14.25" thickTop="1" x14ac:dyDescent="0.15">
      <c r="B22" s="17" t="s">
        <v>10</v>
      </c>
      <c r="C22" s="18">
        <f>$C$12</f>
        <v>51151</v>
      </c>
      <c r="D22" s="29">
        <f>SUM(D18:D21)</f>
        <v>51098</v>
      </c>
      <c r="E22" s="29">
        <f>SUM(E18:E21)</f>
        <v>53</v>
      </c>
      <c r="F22" s="30">
        <f>+E22/D22</f>
        <v>1.0372225918822654E-3</v>
      </c>
    </row>
    <row r="23" spans="2:6" x14ac:dyDescent="0.15">
      <c r="C23" s="1" t="s">
        <v>17</v>
      </c>
    </row>
    <row r="25" spans="2:6" x14ac:dyDescent="0.15">
      <c r="B25" s="93" t="s">
        <v>1</v>
      </c>
      <c r="C25" s="95" t="s">
        <v>18</v>
      </c>
      <c r="D25" s="96"/>
      <c r="E25" s="96"/>
      <c r="F25" s="97"/>
    </row>
    <row r="26" spans="2:6" ht="14.25" thickBot="1" x14ac:dyDescent="0.2">
      <c r="B26" s="94"/>
      <c r="C26" s="53" t="s">
        <v>13</v>
      </c>
      <c r="D26" s="22" t="s">
        <v>14</v>
      </c>
      <c r="E26" s="22" t="s">
        <v>15</v>
      </c>
      <c r="F26" s="23" t="s">
        <v>16</v>
      </c>
    </row>
    <row r="27" spans="2:6" ht="14.25" thickTop="1" x14ac:dyDescent="0.15">
      <c r="B27" s="8" t="s">
        <v>6</v>
      </c>
      <c r="C27" s="27">
        <v>80593</v>
      </c>
      <c r="D27" s="65">
        <v>80545</v>
      </c>
      <c r="E27" s="25">
        <f>+C27-D27</f>
        <v>48</v>
      </c>
      <c r="F27" s="26">
        <f>+E27/D27</f>
        <v>5.9594015767583343E-4</v>
      </c>
    </row>
    <row r="28" spans="2:6" x14ac:dyDescent="0.15">
      <c r="B28" s="13" t="s">
        <v>7</v>
      </c>
      <c r="C28" s="33">
        <v>2854</v>
      </c>
      <c r="D28" s="63">
        <v>2857</v>
      </c>
      <c r="E28" s="15">
        <f>+C28-D28</f>
        <v>-3</v>
      </c>
      <c r="F28" s="28">
        <f>+E28/D28</f>
        <v>-1.0500525026251313E-3</v>
      </c>
    </row>
    <row r="29" spans="2:6" x14ac:dyDescent="0.15">
      <c r="B29" s="13" t="s">
        <v>8</v>
      </c>
      <c r="C29" s="33">
        <v>11971</v>
      </c>
      <c r="D29" s="63">
        <v>11955</v>
      </c>
      <c r="E29" s="15">
        <f>+C29-D29</f>
        <v>16</v>
      </c>
      <c r="F29" s="28">
        <f>+E29/D29</f>
        <v>1.3383521539104977E-3</v>
      </c>
    </row>
    <row r="30" spans="2:6" ht="14.25" thickBot="1" x14ac:dyDescent="0.2">
      <c r="B30" s="13" t="s">
        <v>9</v>
      </c>
      <c r="C30" s="33">
        <v>6155</v>
      </c>
      <c r="D30" s="66">
        <v>6153</v>
      </c>
      <c r="E30" s="15">
        <f>+C30-D30</f>
        <v>2</v>
      </c>
      <c r="F30" s="28">
        <f>+E30/D30</f>
        <v>3.2504469364537625E-4</v>
      </c>
    </row>
    <row r="31" spans="2:6" ht="14.25" thickTop="1" x14ac:dyDescent="0.15">
      <c r="B31" s="17" t="s">
        <v>10</v>
      </c>
      <c r="C31" s="18">
        <f>$D$12</f>
        <v>101573</v>
      </c>
      <c r="D31" s="29">
        <f>SUM(D27:D30)</f>
        <v>101510</v>
      </c>
      <c r="E31" s="29">
        <f>SUM(E27:E30)</f>
        <v>63</v>
      </c>
      <c r="F31" s="30">
        <f>+E31/D31</f>
        <v>6.2062850950645257E-4</v>
      </c>
    </row>
    <row r="32" spans="2:6" x14ac:dyDescent="0.15">
      <c r="C32" s="1" t="s">
        <v>19</v>
      </c>
    </row>
    <row r="33" spans="3:5" ht="14.25" thickBot="1" x14ac:dyDescent="0.2"/>
    <row r="34" spans="3:5" ht="14.25" thickBot="1" x14ac:dyDescent="0.2">
      <c r="C34" s="85" t="s">
        <v>20</v>
      </c>
      <c r="D34" s="86"/>
      <c r="E34" s="87"/>
    </row>
    <row r="35" spans="3:5" ht="14.25" thickBot="1" x14ac:dyDescent="0.2">
      <c r="C35" s="39" t="s">
        <v>21</v>
      </c>
      <c r="D35" s="39" t="s">
        <v>22</v>
      </c>
      <c r="E35" s="39" t="s">
        <v>23</v>
      </c>
    </row>
    <row r="36" spans="3:5" ht="14.25" thickBot="1" x14ac:dyDescent="0.2">
      <c r="C36" s="67">
        <v>83</v>
      </c>
      <c r="D36" s="67">
        <v>97</v>
      </c>
      <c r="E36" s="41">
        <f>C36-D36</f>
        <v>-14</v>
      </c>
    </row>
    <row r="37" spans="3:5" ht="14.25" thickBot="1" x14ac:dyDescent="0.2">
      <c r="C37" s="85" t="s">
        <v>24</v>
      </c>
      <c r="D37" s="86"/>
      <c r="E37" s="87"/>
    </row>
    <row r="38" spans="3:5" ht="14.25" thickBot="1" x14ac:dyDescent="0.2">
      <c r="C38" s="39" t="s">
        <v>25</v>
      </c>
      <c r="D38" s="39" t="s">
        <v>26</v>
      </c>
      <c r="E38" s="39" t="s">
        <v>23</v>
      </c>
    </row>
    <row r="39" spans="3:5" ht="14.25" thickBot="1" x14ac:dyDescent="0.2">
      <c r="C39" s="67">
        <v>372</v>
      </c>
      <c r="D39" s="68">
        <v>295</v>
      </c>
      <c r="E39" s="41">
        <f>C39-D39</f>
        <v>77</v>
      </c>
    </row>
    <row r="40" spans="3:5" ht="14.25" thickBot="1" x14ac:dyDescent="0.2">
      <c r="C40" s="88" t="s">
        <v>27</v>
      </c>
      <c r="D40" s="89"/>
      <c r="E40" s="43">
        <f>E36+E39</f>
        <v>63</v>
      </c>
    </row>
    <row r="41" spans="3:5" ht="14.25" thickBot="1" x14ac:dyDescent="0.2">
      <c r="C41" s="88" t="s">
        <v>28</v>
      </c>
      <c r="D41" s="89"/>
      <c r="E41" s="69">
        <v>624</v>
      </c>
    </row>
    <row r="42" spans="3:5" x14ac:dyDescent="0.15">
      <c r="C42" s="34"/>
      <c r="D42" s="34"/>
      <c r="E42" s="35"/>
    </row>
    <row r="43" spans="3:5" ht="14.25" thickBot="1" x14ac:dyDescent="0.2"/>
    <row r="44" spans="3:5" ht="14.25" thickBot="1" x14ac:dyDescent="0.2">
      <c r="D44" s="44" t="s">
        <v>29</v>
      </c>
      <c r="E44" s="45" t="s">
        <v>30</v>
      </c>
    </row>
    <row r="45" spans="3:5" ht="14.25" thickTop="1" x14ac:dyDescent="0.15">
      <c r="D45" s="46" t="s">
        <v>31</v>
      </c>
      <c r="E45" s="70">
        <v>15374</v>
      </c>
    </row>
    <row r="46" spans="3:5" x14ac:dyDescent="0.15">
      <c r="D46" s="48" t="s">
        <v>32</v>
      </c>
      <c r="E46" s="71">
        <v>55841</v>
      </c>
    </row>
    <row r="47" spans="3:5" x14ac:dyDescent="0.15">
      <c r="D47" s="48" t="s">
        <v>33</v>
      </c>
      <c r="E47" s="71">
        <v>30358</v>
      </c>
    </row>
    <row r="48" spans="3:5" x14ac:dyDescent="0.15">
      <c r="D48" s="48" t="s">
        <v>34</v>
      </c>
      <c r="E48" s="49">
        <f>SUM(E45:E47)</f>
        <v>101573</v>
      </c>
    </row>
    <row r="49" spans="4:5" x14ac:dyDescent="0.15">
      <c r="D49" s="48" t="s">
        <v>35</v>
      </c>
      <c r="E49" s="50">
        <f>E47/E48</f>
        <v>0.29887863900839789</v>
      </c>
    </row>
    <row r="50" spans="4:5" ht="14.25" customHeight="1" thickBot="1" x14ac:dyDescent="0.2">
      <c r="D50" s="51" t="s">
        <v>36</v>
      </c>
      <c r="E50" s="72">
        <v>47.402365786183339</v>
      </c>
    </row>
  </sheetData>
  <mergeCells count="11">
    <mergeCell ref="C34:E34"/>
    <mergeCell ref="C37:E37"/>
    <mergeCell ref="C40:D40"/>
    <mergeCell ref="C41:D41"/>
    <mergeCell ref="B1:F1"/>
    <mergeCell ref="E2:F2"/>
    <mergeCell ref="B14:F14"/>
    <mergeCell ref="B16:B17"/>
    <mergeCell ref="C16:F16"/>
    <mergeCell ref="B25:B26"/>
    <mergeCell ref="C25:F25"/>
  </mergeCells>
  <phoneticPr fontId="8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G50"/>
  <sheetViews>
    <sheetView topLeftCell="A31" workbookViewId="0">
      <selection activeCell="C36" sqref="C36:D36"/>
    </sheetView>
  </sheetViews>
  <sheetFormatPr defaultRowHeight="13.5" x14ac:dyDescent="0.15"/>
  <cols>
    <col min="1" max="1" width="9" style="81"/>
    <col min="2" max="2" width="15" style="1" customWidth="1"/>
    <col min="3" max="3" width="9.625" style="1" customWidth="1"/>
    <col min="4" max="6" width="13.5" style="1" customWidth="1"/>
    <col min="7" max="16384" width="9" style="81"/>
  </cols>
  <sheetData>
    <row r="1" spans="2:7" x14ac:dyDescent="0.15">
      <c r="B1" s="90" t="s">
        <v>0</v>
      </c>
      <c r="C1" s="90"/>
      <c r="D1" s="90"/>
      <c r="E1" s="90"/>
      <c r="F1" s="90"/>
    </row>
    <row r="2" spans="2:7" x14ac:dyDescent="0.15">
      <c r="E2" s="91" t="s">
        <v>62</v>
      </c>
      <c r="F2" s="91"/>
    </row>
    <row r="3" spans="2:7" x14ac:dyDescent="0.15">
      <c r="E3" s="80"/>
      <c r="F3" s="80"/>
    </row>
    <row r="4" spans="2:7" x14ac:dyDescent="0.15">
      <c r="E4" s="80"/>
      <c r="F4" s="80"/>
    </row>
    <row r="5" spans="2:7" x14ac:dyDescent="0.15">
      <c r="E5" s="80"/>
      <c r="F5" s="80"/>
    </row>
    <row r="6" spans="2:7" x14ac:dyDescent="0.15">
      <c r="E6" s="80"/>
      <c r="F6" s="80"/>
    </row>
    <row r="7" spans="2:7" ht="14.25" thickBot="1" x14ac:dyDescent="0.2">
      <c r="B7" s="4" t="s">
        <v>1</v>
      </c>
      <c r="C7" s="5" t="s">
        <v>2</v>
      </c>
      <c r="D7" s="6" t="s">
        <v>3</v>
      </c>
      <c r="E7" s="6" t="s">
        <v>4</v>
      </c>
      <c r="F7" s="7" t="s">
        <v>5</v>
      </c>
    </row>
    <row r="8" spans="2:7" ht="14.25" thickTop="1" x14ac:dyDescent="0.15">
      <c r="B8" s="8" t="s">
        <v>6</v>
      </c>
      <c r="C8" s="59">
        <v>40793</v>
      </c>
      <c r="D8" s="10">
        <f>E8+F8</f>
        <v>80640</v>
      </c>
      <c r="E8" s="61">
        <v>38680</v>
      </c>
      <c r="F8" s="62">
        <v>41960</v>
      </c>
      <c r="G8" s="82"/>
    </row>
    <row r="9" spans="2:7" x14ac:dyDescent="0.15">
      <c r="B9" s="13" t="s">
        <v>7</v>
      </c>
      <c r="C9" s="60">
        <v>1561</v>
      </c>
      <c r="D9" s="10">
        <f t="shared" ref="D9:D10" si="0">E9+F9</f>
        <v>2845</v>
      </c>
      <c r="E9" s="63">
        <v>1356</v>
      </c>
      <c r="F9" s="64">
        <v>1489</v>
      </c>
      <c r="G9" s="82"/>
    </row>
    <row r="10" spans="2:7" x14ac:dyDescent="0.15">
      <c r="B10" s="13" t="s">
        <v>8</v>
      </c>
      <c r="C10" s="60">
        <v>5854</v>
      </c>
      <c r="D10" s="10">
        <f t="shared" si="0"/>
        <v>11959</v>
      </c>
      <c r="E10" s="63">
        <v>5705</v>
      </c>
      <c r="F10" s="64">
        <v>6254</v>
      </c>
      <c r="G10" s="82"/>
    </row>
    <row r="11" spans="2:7" ht="14.25" thickBot="1" x14ac:dyDescent="0.2">
      <c r="B11" s="13" t="s">
        <v>9</v>
      </c>
      <c r="C11" s="60">
        <v>2968</v>
      </c>
      <c r="D11" s="10">
        <f>E11+F11</f>
        <v>6144</v>
      </c>
      <c r="E11" s="63">
        <v>2902</v>
      </c>
      <c r="F11" s="64">
        <v>3242</v>
      </c>
      <c r="G11" s="82"/>
    </row>
    <row r="12" spans="2:7" ht="14.25" thickTop="1" x14ac:dyDescent="0.15">
      <c r="B12" s="17" t="s">
        <v>10</v>
      </c>
      <c r="C12" s="18">
        <f>C8+C9+C10+C11</f>
        <v>51176</v>
      </c>
      <c r="D12" s="19">
        <f>D8+D9+D10+D11</f>
        <v>101588</v>
      </c>
      <c r="E12" s="19">
        <f>E8+E9+E10+E11</f>
        <v>48643</v>
      </c>
      <c r="F12" s="36">
        <f>F8+F9+F10+F11</f>
        <v>52945</v>
      </c>
    </row>
    <row r="14" spans="2:7" x14ac:dyDescent="0.15">
      <c r="B14" s="92" t="s">
        <v>11</v>
      </c>
      <c r="C14" s="92"/>
      <c r="D14" s="92"/>
      <c r="E14" s="92"/>
      <c r="F14" s="92"/>
    </row>
    <row r="16" spans="2:7" x14ac:dyDescent="0.15">
      <c r="B16" s="93" t="s">
        <v>1</v>
      </c>
      <c r="C16" s="95" t="s">
        <v>12</v>
      </c>
      <c r="D16" s="96"/>
      <c r="E16" s="96"/>
      <c r="F16" s="97"/>
    </row>
    <row r="17" spans="2:6" ht="14.25" thickBot="1" x14ac:dyDescent="0.2">
      <c r="B17" s="94"/>
      <c r="C17" s="20" t="s">
        <v>13</v>
      </c>
      <c r="D17" s="21" t="s">
        <v>14</v>
      </c>
      <c r="E17" s="22" t="s">
        <v>15</v>
      </c>
      <c r="F17" s="23" t="s">
        <v>16</v>
      </c>
    </row>
    <row r="18" spans="2:6" ht="14.25" thickTop="1" x14ac:dyDescent="0.15">
      <c r="B18" s="8" t="s">
        <v>6</v>
      </c>
      <c r="C18" s="24">
        <v>40793</v>
      </c>
      <c r="D18" s="65">
        <v>40750</v>
      </c>
      <c r="E18" s="25">
        <f>+C18-D18</f>
        <v>43</v>
      </c>
      <c r="F18" s="26">
        <f>+E18/D18</f>
        <v>1.0552147239263803E-3</v>
      </c>
    </row>
    <row r="19" spans="2:6" x14ac:dyDescent="0.15">
      <c r="B19" s="13" t="s">
        <v>7</v>
      </c>
      <c r="C19" s="27">
        <v>1561</v>
      </c>
      <c r="D19" s="61">
        <v>1566</v>
      </c>
      <c r="E19" s="15">
        <f>+C19-D19</f>
        <v>-5</v>
      </c>
      <c r="F19" s="28">
        <f>+E19/D19</f>
        <v>-3.1928480204342275E-3</v>
      </c>
    </row>
    <row r="20" spans="2:6" x14ac:dyDescent="0.15">
      <c r="B20" s="13" t="s">
        <v>8</v>
      </c>
      <c r="C20" s="27">
        <v>5854</v>
      </c>
      <c r="D20" s="61">
        <v>5860</v>
      </c>
      <c r="E20" s="15">
        <f>+C20-D20</f>
        <v>-6</v>
      </c>
      <c r="F20" s="28">
        <f>+E20/D20</f>
        <v>-1.0238907849829352E-3</v>
      </c>
    </row>
    <row r="21" spans="2:6" ht="14.25" thickBot="1" x14ac:dyDescent="0.2">
      <c r="B21" s="13" t="s">
        <v>9</v>
      </c>
      <c r="C21" s="27">
        <v>2968</v>
      </c>
      <c r="D21" s="61">
        <v>2975</v>
      </c>
      <c r="E21" s="15">
        <f>+C21-D21</f>
        <v>-7</v>
      </c>
      <c r="F21" s="28">
        <f>+E21/D21</f>
        <v>-2.352941176470588E-3</v>
      </c>
    </row>
    <row r="22" spans="2:6" ht="14.25" thickTop="1" x14ac:dyDescent="0.15">
      <c r="B22" s="17" t="s">
        <v>10</v>
      </c>
      <c r="C22" s="18">
        <f>$C$12</f>
        <v>51176</v>
      </c>
      <c r="D22" s="29">
        <f>SUM(D18:D21)</f>
        <v>51151</v>
      </c>
      <c r="E22" s="29">
        <f>SUM(E18:E21)</f>
        <v>25</v>
      </c>
      <c r="F22" s="30">
        <f>+E22/D22</f>
        <v>4.8874899806455397E-4</v>
      </c>
    </row>
    <row r="23" spans="2:6" x14ac:dyDescent="0.15">
      <c r="C23" s="1" t="s">
        <v>17</v>
      </c>
    </row>
    <row r="25" spans="2:6" x14ac:dyDescent="0.15">
      <c r="B25" s="93" t="s">
        <v>1</v>
      </c>
      <c r="C25" s="95" t="s">
        <v>18</v>
      </c>
      <c r="D25" s="96"/>
      <c r="E25" s="96"/>
      <c r="F25" s="97"/>
    </row>
    <row r="26" spans="2:6" ht="14.25" thickBot="1" x14ac:dyDescent="0.2">
      <c r="B26" s="94"/>
      <c r="C26" s="53" t="s">
        <v>13</v>
      </c>
      <c r="D26" s="22" t="s">
        <v>14</v>
      </c>
      <c r="E26" s="22" t="s">
        <v>15</v>
      </c>
      <c r="F26" s="23" t="s">
        <v>16</v>
      </c>
    </row>
    <row r="27" spans="2:6" ht="14.25" thickTop="1" x14ac:dyDescent="0.15">
      <c r="B27" s="8" t="s">
        <v>6</v>
      </c>
      <c r="C27" s="27">
        <v>80640</v>
      </c>
      <c r="D27" s="65">
        <v>80593</v>
      </c>
      <c r="E27" s="25">
        <f>+C27-D27</f>
        <v>47</v>
      </c>
      <c r="F27" s="26">
        <f>+E27/D27</f>
        <v>5.8317719901232121E-4</v>
      </c>
    </row>
    <row r="28" spans="2:6" x14ac:dyDescent="0.15">
      <c r="B28" s="13" t="s">
        <v>7</v>
      </c>
      <c r="C28" s="33">
        <v>2845</v>
      </c>
      <c r="D28" s="63">
        <v>2854</v>
      </c>
      <c r="E28" s="15">
        <f>+C28-D28</f>
        <v>-9</v>
      </c>
      <c r="F28" s="28">
        <f>+E28/D28</f>
        <v>-3.1534688156972671E-3</v>
      </c>
    </row>
    <row r="29" spans="2:6" x14ac:dyDescent="0.15">
      <c r="B29" s="13" t="s">
        <v>8</v>
      </c>
      <c r="C29" s="33">
        <v>11959</v>
      </c>
      <c r="D29" s="63">
        <v>11971</v>
      </c>
      <c r="E29" s="15">
        <f>+C29-D29</f>
        <v>-12</v>
      </c>
      <c r="F29" s="28">
        <f>+E29/D29</f>
        <v>-1.0024225210926406E-3</v>
      </c>
    </row>
    <row r="30" spans="2:6" ht="14.25" thickBot="1" x14ac:dyDescent="0.2">
      <c r="B30" s="13" t="s">
        <v>9</v>
      </c>
      <c r="C30" s="33">
        <v>6144</v>
      </c>
      <c r="D30" s="66">
        <v>6155</v>
      </c>
      <c r="E30" s="15">
        <f>+C30-D30</f>
        <v>-11</v>
      </c>
      <c r="F30" s="28">
        <f>+E30/D30</f>
        <v>-1.7871649065800163E-3</v>
      </c>
    </row>
    <row r="31" spans="2:6" ht="14.25" thickTop="1" x14ac:dyDescent="0.15">
      <c r="B31" s="17" t="s">
        <v>10</v>
      </c>
      <c r="C31" s="18">
        <f>$D$12</f>
        <v>101588</v>
      </c>
      <c r="D31" s="29">
        <f>SUM(D27:D30)</f>
        <v>101573</v>
      </c>
      <c r="E31" s="29">
        <f>SUM(E27:E30)</f>
        <v>15</v>
      </c>
      <c r="F31" s="30">
        <f>+E31/D31</f>
        <v>1.4767704015830979E-4</v>
      </c>
    </row>
    <row r="32" spans="2:6" x14ac:dyDescent="0.15">
      <c r="C32" s="1" t="s">
        <v>19</v>
      </c>
    </row>
    <row r="33" spans="3:5" ht="14.25" thickBot="1" x14ac:dyDescent="0.2"/>
    <row r="34" spans="3:5" ht="14.25" thickBot="1" x14ac:dyDescent="0.2">
      <c r="C34" s="85" t="s">
        <v>20</v>
      </c>
      <c r="D34" s="86"/>
      <c r="E34" s="87"/>
    </row>
    <row r="35" spans="3:5" ht="14.25" thickBot="1" x14ac:dyDescent="0.2">
      <c r="C35" s="39" t="s">
        <v>21</v>
      </c>
      <c r="D35" s="39" t="s">
        <v>22</v>
      </c>
      <c r="E35" s="39" t="s">
        <v>23</v>
      </c>
    </row>
    <row r="36" spans="3:5" ht="14.25" thickBot="1" x14ac:dyDescent="0.2">
      <c r="C36" s="67">
        <v>76</v>
      </c>
      <c r="D36" s="67">
        <v>110</v>
      </c>
      <c r="E36" s="41">
        <f>C36-D36</f>
        <v>-34</v>
      </c>
    </row>
    <row r="37" spans="3:5" ht="14.25" thickBot="1" x14ac:dyDescent="0.2">
      <c r="C37" s="85" t="s">
        <v>24</v>
      </c>
      <c r="D37" s="86"/>
      <c r="E37" s="87"/>
    </row>
    <row r="38" spans="3:5" ht="14.25" thickBot="1" x14ac:dyDescent="0.2">
      <c r="C38" s="39" t="s">
        <v>25</v>
      </c>
      <c r="D38" s="39" t="s">
        <v>26</v>
      </c>
      <c r="E38" s="39" t="s">
        <v>23</v>
      </c>
    </row>
    <row r="39" spans="3:5" ht="14.25" thickBot="1" x14ac:dyDescent="0.2">
      <c r="C39" s="67">
        <v>240</v>
      </c>
      <c r="D39" s="68">
        <v>191</v>
      </c>
      <c r="E39" s="41">
        <f>C39-D39</f>
        <v>49</v>
      </c>
    </row>
    <row r="40" spans="3:5" ht="14.25" thickBot="1" x14ac:dyDescent="0.2">
      <c r="C40" s="88" t="s">
        <v>27</v>
      </c>
      <c r="D40" s="89"/>
      <c r="E40" s="43">
        <f>E36+E39</f>
        <v>15</v>
      </c>
    </row>
    <row r="41" spans="3:5" ht="14.25" thickBot="1" x14ac:dyDescent="0.2">
      <c r="C41" s="88" t="s">
        <v>28</v>
      </c>
      <c r="D41" s="89"/>
      <c r="E41" s="69">
        <v>-603</v>
      </c>
    </row>
    <row r="42" spans="3:5" x14ac:dyDescent="0.15">
      <c r="C42" s="34"/>
      <c r="D42" s="34"/>
      <c r="E42" s="35"/>
    </row>
    <row r="43" spans="3:5" ht="14.25" thickBot="1" x14ac:dyDescent="0.2"/>
    <row r="44" spans="3:5" ht="14.25" thickBot="1" x14ac:dyDescent="0.2">
      <c r="D44" s="44" t="s">
        <v>29</v>
      </c>
      <c r="E44" s="45" t="s">
        <v>30</v>
      </c>
    </row>
    <row r="45" spans="3:5" ht="14.25" thickTop="1" x14ac:dyDescent="0.15">
      <c r="D45" s="46" t="s">
        <v>31</v>
      </c>
      <c r="E45" s="70">
        <v>15341</v>
      </c>
    </row>
    <row r="46" spans="3:5" x14ac:dyDescent="0.15">
      <c r="D46" s="48" t="s">
        <v>32</v>
      </c>
      <c r="E46" s="71">
        <v>55860</v>
      </c>
    </row>
    <row r="47" spans="3:5" x14ac:dyDescent="0.15">
      <c r="D47" s="48" t="s">
        <v>33</v>
      </c>
      <c r="E47" s="71">
        <v>30387</v>
      </c>
    </row>
    <row r="48" spans="3:5" x14ac:dyDescent="0.15">
      <c r="D48" s="48" t="s">
        <v>34</v>
      </c>
      <c r="E48" s="49">
        <f>SUM(E45:E47)</f>
        <v>101588</v>
      </c>
    </row>
    <row r="49" spans="4:5" x14ac:dyDescent="0.15">
      <c r="D49" s="48" t="s">
        <v>35</v>
      </c>
      <c r="E49" s="50">
        <f>E47/E48</f>
        <v>0.29911997480017327</v>
      </c>
    </row>
    <row r="50" spans="4:5" ht="14.25" customHeight="1" thickBot="1" x14ac:dyDescent="0.2">
      <c r="D50" s="51" t="s">
        <v>36</v>
      </c>
      <c r="E50" s="72">
        <v>47.409477497342209</v>
      </c>
    </row>
  </sheetData>
  <mergeCells count="11">
    <mergeCell ref="C34:E34"/>
    <mergeCell ref="C37:E37"/>
    <mergeCell ref="C40:D40"/>
    <mergeCell ref="C41:D41"/>
    <mergeCell ref="B1:F1"/>
    <mergeCell ref="E2:F2"/>
    <mergeCell ref="B14:F14"/>
    <mergeCell ref="B16:B17"/>
    <mergeCell ref="C16:F16"/>
    <mergeCell ref="B25:B26"/>
    <mergeCell ref="C25:F25"/>
  </mergeCells>
  <phoneticPr fontId="8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</vt:i4>
      </vt:variant>
    </vt:vector>
  </HeadingPairs>
  <TitlesOfParts>
    <vt:vector size="14" baseType="lpstr">
      <vt:lpstr>R3.1月末 </vt:lpstr>
      <vt:lpstr>R3.2月末</vt:lpstr>
      <vt:lpstr>R3.3月末 </vt:lpstr>
      <vt:lpstr>R3.4月末</vt:lpstr>
      <vt:lpstr>R3.5月末</vt:lpstr>
      <vt:lpstr>R3.6月末</vt:lpstr>
      <vt:lpstr>R3.7月末</vt:lpstr>
      <vt:lpstr>R3.8月末</vt:lpstr>
      <vt:lpstr>R3.９月末</vt:lpstr>
      <vt:lpstr>R3.10月末</vt:lpstr>
      <vt:lpstr>R3.11月末</vt:lpstr>
      <vt:lpstr>R3.12月末</vt:lpstr>
      <vt:lpstr>累計（2021年）</vt:lpstr>
      <vt:lpstr>R3.９月末!Print_Area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PC120002KANOYA</dc:creator>
  <cp:lastModifiedBy>加治屋 明穂</cp:lastModifiedBy>
  <cp:lastPrinted>2022-01-20T01:10:50Z</cp:lastPrinted>
  <dcterms:created xsi:type="dcterms:W3CDTF">2018-02-21T04:30:23Z</dcterms:created>
  <dcterms:modified xsi:type="dcterms:W3CDTF">2022-01-20T01:10:52Z</dcterms:modified>
</cp:coreProperties>
</file>