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2971A409-9A98-4425-BE2D-B8BD62810EB2}" xr6:coauthVersionLast="36" xr6:coauthVersionMax="36" xr10:uidLastSave="{00000000-0000-0000-0000-000000000000}"/>
  <bookViews>
    <workbookView xWindow="-60" yWindow="-60" windowWidth="20610" windowHeight="11640" tabRatio="899" activeTab="2" xr2:uid="{00000000-000D-0000-FFFF-FFFF00000000}"/>
  </bookViews>
  <sheets>
    <sheet name="R８.1.31" sheetId="14" r:id="rId1"/>
    <sheet name="R８.2.28" sheetId="15" r:id="rId2"/>
    <sheet name="R８.3.31" sheetId="16" r:id="rId3"/>
  </sheets>
  <definedNames>
    <definedName name="毎月" localSheetId="1">#REF!,#REF!,#REF!,#REF!,#REF!,#REF!,#REF!,#REF!,#REF!</definedName>
    <definedName name="毎月" localSheetId="2">#REF!,#REF!,#REF!,#REF!,#REF!,#REF!,#REF!,#REF!,#REF!</definedName>
    <definedName name="毎月">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6" l="1"/>
  <c r="D45" i="16" s="1"/>
  <c r="D35" i="16"/>
  <c r="D32" i="16"/>
  <c r="C27" i="16"/>
  <c r="C18" i="16"/>
  <c r="B17" i="16"/>
  <c r="D17" i="16" s="1"/>
  <c r="E17" i="16" s="1"/>
  <c r="B16" i="16"/>
  <c r="D16" i="16" s="1"/>
  <c r="E16" i="16" s="1"/>
  <c r="B15" i="16"/>
  <c r="D15" i="16" s="1"/>
  <c r="E15" i="16" s="1"/>
  <c r="B14" i="16"/>
  <c r="D14" i="16" s="1"/>
  <c r="E9" i="16"/>
  <c r="D9" i="16"/>
  <c r="B9" i="16"/>
  <c r="B18" i="16" s="1"/>
  <c r="C8" i="16"/>
  <c r="B26" i="16" s="1"/>
  <c r="D26" i="16" s="1"/>
  <c r="E26" i="16" s="1"/>
  <c r="C7" i="16"/>
  <c r="B25" i="16" s="1"/>
  <c r="D25" i="16" s="1"/>
  <c r="E25" i="16" s="1"/>
  <c r="C6" i="16"/>
  <c r="B24" i="16" s="1"/>
  <c r="D24" i="16" s="1"/>
  <c r="E24" i="16" s="1"/>
  <c r="C5" i="16"/>
  <c r="D36" i="16" l="1"/>
  <c r="C9" i="16"/>
  <c r="B27" i="16" s="1"/>
  <c r="E14" i="16"/>
  <c r="D18" i="16"/>
  <c r="E18" i="16" s="1"/>
  <c r="B23" i="16"/>
  <c r="D23" i="16" s="1"/>
  <c r="D44" i="15"/>
  <c r="D45" i="15" s="1"/>
  <c r="D35" i="15"/>
  <c r="D32" i="15"/>
  <c r="C27" i="15"/>
  <c r="C18" i="15"/>
  <c r="B17" i="15"/>
  <c r="D17" i="15" s="1"/>
  <c r="E17" i="15" s="1"/>
  <c r="B16" i="15"/>
  <c r="D16" i="15" s="1"/>
  <c r="E16" i="15" s="1"/>
  <c r="B15" i="15"/>
  <c r="D15" i="15" s="1"/>
  <c r="E15" i="15" s="1"/>
  <c r="B14" i="15"/>
  <c r="D14" i="15" s="1"/>
  <c r="E9" i="15"/>
  <c r="D9" i="15"/>
  <c r="B9" i="15"/>
  <c r="B18" i="15" s="1"/>
  <c r="C8" i="15"/>
  <c r="B26" i="15" s="1"/>
  <c r="D26" i="15" s="1"/>
  <c r="E26" i="15" s="1"/>
  <c r="C7" i="15"/>
  <c r="B25" i="15" s="1"/>
  <c r="D25" i="15" s="1"/>
  <c r="E25" i="15" s="1"/>
  <c r="C6" i="15"/>
  <c r="C5" i="15"/>
  <c r="B23" i="15" s="1"/>
  <c r="D23" i="15" s="1"/>
  <c r="D27" i="16" l="1"/>
  <c r="E23" i="16"/>
  <c r="D36" i="15"/>
  <c r="C9" i="15"/>
  <c r="B27" i="15" s="1"/>
  <c r="D18" i="15"/>
  <c r="E18" i="15" s="1"/>
  <c r="E14" i="15"/>
  <c r="E23" i="15"/>
  <c r="B24" i="15"/>
  <c r="D24" i="15" s="1"/>
  <c r="E24" i="15" s="1"/>
  <c r="C6" i="14"/>
  <c r="C7" i="14"/>
  <c r="C8" i="14"/>
  <c r="C5" i="14"/>
  <c r="E27" i="16" l="1"/>
  <c r="E36" i="16"/>
  <c r="D27" i="15"/>
  <c r="D44" i="14"/>
  <c r="D45" i="14" s="1"/>
  <c r="D35" i="14"/>
  <c r="D32" i="14"/>
  <c r="C27" i="14"/>
  <c r="C18" i="14"/>
  <c r="B17" i="14"/>
  <c r="D17" i="14" s="1"/>
  <c r="E17" i="14" s="1"/>
  <c r="B16" i="14"/>
  <c r="D16" i="14" s="1"/>
  <c r="E16" i="14" s="1"/>
  <c r="B15" i="14"/>
  <c r="D15" i="14" s="1"/>
  <c r="E15" i="14" s="1"/>
  <c r="B14" i="14"/>
  <c r="D14" i="14" s="1"/>
  <c r="E9" i="14"/>
  <c r="D9" i="14"/>
  <c r="B9" i="14"/>
  <c r="B18" i="14" s="1"/>
  <c r="B26" i="14"/>
  <c r="D26" i="14" s="1"/>
  <c r="E26" i="14" s="1"/>
  <c r="B25" i="14"/>
  <c r="D25" i="14" s="1"/>
  <c r="E25" i="14" s="1"/>
  <c r="B24" i="14"/>
  <c r="D24" i="14" s="1"/>
  <c r="E24" i="14" s="1"/>
  <c r="D36" i="14" l="1"/>
  <c r="E36" i="15"/>
  <c r="E27" i="15"/>
  <c r="C9" i="14"/>
  <c r="B27" i="14" s="1"/>
  <c r="E14" i="14"/>
  <c r="D18" i="14"/>
  <c r="E18" i="14" s="1"/>
  <c r="B23" i="14"/>
  <c r="D23" i="14" s="1"/>
  <c r="E23" i="14" l="1"/>
  <c r="D27" i="14"/>
  <c r="E36" i="14" l="1"/>
  <c r="E27" i="14"/>
</calcChain>
</file>

<file path=xl/sharedStrings.xml><?xml version="1.0" encoding="utf-8"?>
<sst xmlns="http://schemas.openxmlformats.org/spreadsheetml/2006/main" count="165" uniqueCount="40">
  <si>
    <t>全体人口</t>
  </si>
  <si>
    <t>高齢化率</t>
  </si>
  <si>
    <t>地　　区</t>
  </si>
  <si>
    <t>世帯数</t>
  </si>
  <si>
    <t>人口（人）</t>
  </si>
  <si>
    <t>男（人）</t>
  </si>
  <si>
    <t>女（人）</t>
  </si>
  <si>
    <t>鹿屋</t>
  </si>
  <si>
    <t>輝北</t>
  </si>
  <si>
    <t>串良</t>
  </si>
  <si>
    <t>吾平</t>
  </si>
  <si>
    <t>合　　計</t>
  </si>
  <si>
    <t>＜前月との比較（末日現在）＞</t>
  </si>
  <si>
    <t>地区</t>
  </si>
  <si>
    <t>今月</t>
  </si>
  <si>
    <t>先月</t>
  </si>
  <si>
    <t>増減数</t>
  </si>
  <si>
    <t>増減率</t>
  </si>
  <si>
    <t>合計</t>
  </si>
  <si>
    <t>※平成24年7月9日から外国人世帯のみの世帯数を含む。</t>
  </si>
  <si>
    <t>※平成24年7月9日から外国人人口を含む。</t>
  </si>
  <si>
    <t>自然動態</t>
  </si>
  <si>
    <t>出生</t>
  </si>
  <si>
    <t>死亡</t>
  </si>
  <si>
    <t>増減</t>
  </si>
  <si>
    <t>社会動態</t>
  </si>
  <si>
    <t>転入</t>
  </si>
  <si>
    <t>転出</t>
  </si>
  <si>
    <t>対前月増減数</t>
  </si>
  <si>
    <t>対前年増減数</t>
  </si>
  <si>
    <t>区分</t>
  </si>
  <si>
    <t>人口、率、年齢</t>
  </si>
  <si>
    <t>0歳～14歳</t>
  </si>
  <si>
    <t>15歳～64歳</t>
  </si>
  <si>
    <t>65歳以上</t>
  </si>
  <si>
    <t>平均年齢</t>
  </si>
  <si>
    <t>【登録人口】地区別人口</t>
    <phoneticPr fontId="7"/>
  </si>
  <si>
    <t>令和７年１月31日現在</t>
    <phoneticPr fontId="7"/>
  </si>
  <si>
    <t>令和７年２月28日現在</t>
    <rPh sb="5" eb="6">
      <t>ガツ</t>
    </rPh>
    <phoneticPr fontId="7"/>
  </si>
  <si>
    <t>令和８年３月31日現在</t>
    <rPh sb="5" eb="6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</si>
</sst>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0.000%"/>
    <numFmt numFmtId="178" formatCode="#,##0;&quot;△ &quot;#,##0"/>
    <numFmt numFmtId="179" formatCode="#,##0_ ;[Red]\-#,##0\ "/>
    <numFmt numFmtId="180" formatCode="#,##0.00_ ;[Red]\-#,##0.00\ "/>
    <numFmt numFmtId="181" formatCode="#,##0_);[Red]\(#,##0\)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name val="游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/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/>
    <xf numFmtId="38" fontId="5" fillId="0" borderId="0" xfId="2" applyFont="1" applyFill="1" applyAlignment="1">
      <alignment vertical="center"/>
    </xf>
    <xf numFmtId="38" fontId="9" fillId="0" borderId="0" xfId="2" applyFont="1" applyFill="1" applyAlignment="1">
      <alignment vertical="center"/>
    </xf>
    <xf numFmtId="38" fontId="9" fillId="0" borderId="1" xfId="2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horizontal="center" vertical="center"/>
    </xf>
    <xf numFmtId="38" fontId="9" fillId="0" borderId="3" xfId="2" applyFont="1" applyFill="1" applyBorder="1" applyAlignment="1">
      <alignment horizontal="center" vertical="center"/>
    </xf>
    <xf numFmtId="38" fontId="9" fillId="0" borderId="4" xfId="2" applyFont="1" applyFill="1" applyBorder="1" applyAlignment="1">
      <alignment horizontal="center" vertical="center"/>
    </xf>
    <xf numFmtId="38" fontId="9" fillId="0" borderId="5" xfId="2" applyFont="1" applyFill="1" applyBorder="1" applyAlignment="1">
      <alignment horizontal="center" vertical="center"/>
    </xf>
    <xf numFmtId="38" fontId="9" fillId="0" borderId="9" xfId="2" applyFont="1" applyFill="1" applyBorder="1" applyAlignment="1">
      <alignment horizontal="center" vertical="center"/>
    </xf>
    <xf numFmtId="38" fontId="9" fillId="0" borderId="13" xfId="2" applyFont="1" applyFill="1" applyBorder="1" applyAlignment="1">
      <alignment horizontal="center" vertical="center"/>
    </xf>
    <xf numFmtId="38" fontId="12" fillId="0" borderId="21" xfId="2" applyFont="1" applyFill="1" applyBorder="1" applyAlignment="1">
      <alignment horizontal="center" vertical="center"/>
    </xf>
    <xf numFmtId="38" fontId="12" fillId="0" borderId="22" xfId="2" applyFont="1" applyFill="1" applyBorder="1" applyAlignment="1">
      <alignment horizontal="center" vertical="center"/>
    </xf>
    <xf numFmtId="38" fontId="12" fillId="0" borderId="23" xfId="2" applyFont="1" applyFill="1" applyBorder="1" applyAlignment="1">
      <alignment horizontal="center" vertical="center"/>
    </xf>
    <xf numFmtId="38" fontId="12" fillId="0" borderId="24" xfId="2" applyFont="1" applyFill="1" applyBorder="1" applyAlignment="1">
      <alignment horizontal="center" vertical="center"/>
    </xf>
    <xf numFmtId="10" fontId="9" fillId="0" borderId="8" xfId="2" applyNumberFormat="1" applyFont="1" applyFill="1" applyBorder="1" applyAlignment="1">
      <alignment vertical="center"/>
    </xf>
    <xf numFmtId="10" fontId="9" fillId="0" borderId="12" xfId="2" applyNumberFormat="1" applyFont="1" applyFill="1" applyBorder="1" applyAlignment="1">
      <alignment vertical="center"/>
    </xf>
    <xf numFmtId="177" fontId="9" fillId="0" borderId="15" xfId="2" applyNumberFormat="1" applyFont="1" applyFill="1" applyBorder="1" applyAlignment="1">
      <alignment vertical="center"/>
    </xf>
    <xf numFmtId="38" fontId="12" fillId="0" borderId="42" xfId="2" applyFont="1" applyFill="1" applyBorder="1" applyAlignment="1">
      <alignment horizontal="center" vertical="center"/>
    </xf>
    <xf numFmtId="38" fontId="9" fillId="0" borderId="34" xfId="2" applyFont="1" applyFill="1" applyBorder="1" applyAlignment="1">
      <alignment horizontal="center" vertical="center"/>
    </xf>
    <xf numFmtId="38" fontId="9" fillId="0" borderId="40" xfId="2" applyFont="1" applyFill="1" applyBorder="1" applyAlignment="1">
      <alignment horizontal="center" vertical="center"/>
    </xf>
    <xf numFmtId="38" fontId="9" fillId="0" borderId="35" xfId="2" applyFont="1" applyFill="1" applyBorder="1" applyAlignment="1">
      <alignment horizontal="center" vertical="center" shrinkToFit="1"/>
    </xf>
    <xf numFmtId="179" fontId="9" fillId="0" borderId="14" xfId="2" applyNumberFormat="1" applyFont="1" applyFill="1" applyBorder="1" applyAlignment="1">
      <alignment vertical="center"/>
    </xf>
    <xf numFmtId="179" fontId="9" fillId="0" borderId="25" xfId="2" applyNumberFormat="1" applyFont="1" applyFill="1" applyBorder="1" applyAlignment="1">
      <alignment vertical="center"/>
    </xf>
    <xf numFmtId="179" fontId="9" fillId="0" borderId="26" xfId="2" applyNumberFormat="1" applyFont="1" applyFill="1" applyBorder="1" applyAlignment="1">
      <alignment vertical="center"/>
    </xf>
    <xf numFmtId="179" fontId="9" fillId="0" borderId="27" xfId="2" applyNumberFormat="1" applyFont="1" applyFill="1" applyBorder="1" applyAlignment="1">
      <alignment vertical="center"/>
    </xf>
    <xf numFmtId="179" fontId="9" fillId="0" borderId="11" xfId="2" applyNumberFormat="1" applyFont="1" applyFill="1" applyBorder="1" applyAlignment="1">
      <alignment vertical="center"/>
    </xf>
    <xf numFmtId="179" fontId="9" fillId="0" borderId="28" xfId="2" applyNumberFormat="1" applyFont="1" applyFill="1" applyBorder="1" applyAlignment="1">
      <alignment vertical="center"/>
    </xf>
    <xf numFmtId="179" fontId="9" fillId="0" borderId="29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38" fontId="10" fillId="0" borderId="0" xfId="0" applyNumberFormat="1" applyFont="1" applyFill="1" applyAlignment="1">
      <alignment vertical="center"/>
    </xf>
    <xf numFmtId="178" fontId="9" fillId="0" borderId="33" xfId="0" applyNumberFormat="1" applyFont="1" applyFill="1" applyBorder="1" applyAlignment="1">
      <alignment horizontal="center" vertical="center"/>
    </xf>
    <xf numFmtId="179" fontId="9" fillId="0" borderId="33" xfId="0" applyNumberFormat="1" applyFont="1" applyFill="1" applyBorder="1" applyAlignment="1">
      <alignment horizontal="right" vertical="center"/>
    </xf>
    <xf numFmtId="179" fontId="9" fillId="0" borderId="32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vertical="center"/>
    </xf>
    <xf numFmtId="181" fontId="13" fillId="0" borderId="36" xfId="0" applyNumberFormat="1" applyFont="1" applyFill="1" applyBorder="1" applyAlignment="1">
      <alignment horizontal="center" vertical="center"/>
    </xf>
    <xf numFmtId="181" fontId="13" fillId="0" borderId="38" xfId="0" applyNumberFormat="1" applyFont="1" applyFill="1" applyBorder="1" applyAlignment="1">
      <alignment horizontal="center" vertical="center"/>
    </xf>
    <xf numFmtId="181" fontId="13" fillId="0" borderId="39" xfId="0" applyNumberFormat="1" applyFont="1" applyFill="1" applyBorder="1" applyAlignment="1">
      <alignment vertical="center"/>
    </xf>
    <xf numFmtId="10" fontId="13" fillId="0" borderId="39" xfId="0" applyNumberFormat="1" applyFont="1" applyFill="1" applyBorder="1" applyAlignment="1">
      <alignment vertical="center"/>
    </xf>
    <xf numFmtId="179" fontId="9" fillId="0" borderId="7" xfId="2" applyNumberFormat="1" applyFont="1" applyFill="1" applyBorder="1" applyAlignment="1" applyProtection="1">
      <alignment vertical="center"/>
    </xf>
    <xf numFmtId="179" fontId="9" fillId="2" borderId="6" xfId="2" applyNumberFormat="1" applyFont="1" applyFill="1" applyBorder="1" applyAlignment="1" applyProtection="1">
      <alignment vertical="center"/>
      <protection locked="0"/>
    </xf>
    <xf numFmtId="179" fontId="9" fillId="2" borderId="10" xfId="2" applyNumberFormat="1" applyFont="1" applyFill="1" applyBorder="1" applyAlignment="1" applyProtection="1">
      <alignment vertical="center"/>
      <protection locked="0"/>
    </xf>
    <xf numFmtId="179" fontId="9" fillId="2" borderId="7" xfId="2" applyNumberFormat="1" applyFont="1" applyFill="1" applyBorder="1" applyAlignment="1" applyProtection="1">
      <alignment vertical="center"/>
      <protection locked="0"/>
    </xf>
    <xf numFmtId="179" fontId="9" fillId="2" borderId="8" xfId="2" applyNumberFormat="1" applyFont="1" applyFill="1" applyBorder="1" applyAlignment="1" applyProtection="1">
      <alignment vertical="center"/>
      <protection locked="0"/>
    </xf>
    <xf numFmtId="179" fontId="9" fillId="2" borderId="11" xfId="2" applyNumberFormat="1" applyFont="1" applyFill="1" applyBorder="1" applyAlignment="1" applyProtection="1">
      <alignment vertical="center"/>
      <protection locked="0"/>
    </xf>
    <xf numFmtId="179" fontId="9" fillId="2" borderId="12" xfId="2" applyNumberFormat="1" applyFont="1" applyFill="1" applyBorder="1" applyAlignment="1" applyProtection="1">
      <alignment vertical="center"/>
      <protection locked="0"/>
    </xf>
    <xf numFmtId="179" fontId="9" fillId="2" borderId="26" xfId="2" applyNumberFormat="1" applyFont="1" applyFill="1" applyBorder="1" applyAlignment="1" applyProtection="1">
      <alignment vertical="center"/>
      <protection locked="0"/>
    </xf>
    <xf numFmtId="179" fontId="9" fillId="2" borderId="23" xfId="2" applyNumberFormat="1" applyFont="1" applyFill="1" applyBorder="1" applyAlignment="1" applyProtection="1">
      <alignment vertical="center"/>
      <protection locked="0"/>
    </xf>
    <xf numFmtId="178" fontId="9" fillId="2" borderId="33" xfId="0" applyNumberFormat="1" applyFont="1" applyFill="1" applyBorder="1" applyAlignment="1" applyProtection="1">
      <alignment vertical="center"/>
      <protection locked="0"/>
    </xf>
    <xf numFmtId="178" fontId="9" fillId="2" borderId="33" xfId="2" applyNumberFormat="1" applyFont="1" applyFill="1" applyBorder="1" applyAlignment="1" applyProtection="1">
      <alignment vertical="center"/>
      <protection locked="0"/>
    </xf>
    <xf numFmtId="179" fontId="9" fillId="2" borderId="32" xfId="0" applyNumberFormat="1" applyFont="1" applyFill="1" applyBorder="1" applyAlignment="1" applyProtection="1">
      <alignment vertical="center"/>
      <protection locked="0"/>
    </xf>
    <xf numFmtId="181" fontId="13" fillId="2" borderId="37" xfId="0" applyNumberFormat="1" applyFont="1" applyFill="1" applyBorder="1" applyAlignment="1" applyProtection="1">
      <alignment vertical="center"/>
      <protection locked="0"/>
    </xf>
    <xf numFmtId="181" fontId="13" fillId="2" borderId="39" xfId="0" applyNumberFormat="1" applyFont="1" applyFill="1" applyBorder="1" applyAlignment="1" applyProtection="1">
      <alignment vertical="center"/>
      <protection locked="0"/>
    </xf>
    <xf numFmtId="180" fontId="9" fillId="2" borderId="41" xfId="2" applyNumberFormat="1" applyFont="1" applyFill="1" applyBorder="1" applyAlignment="1" applyProtection="1">
      <alignment vertical="center"/>
      <protection locked="0"/>
    </xf>
    <xf numFmtId="178" fontId="9" fillId="0" borderId="30" xfId="0" applyNumberFormat="1" applyFont="1" applyFill="1" applyBorder="1" applyAlignment="1">
      <alignment horizontal="center" vertical="center"/>
    </xf>
    <xf numFmtId="178" fontId="9" fillId="0" borderId="31" xfId="0" applyNumberFormat="1" applyFont="1" applyFill="1" applyBorder="1" applyAlignment="1">
      <alignment horizontal="center" vertical="center"/>
    </xf>
    <xf numFmtId="178" fontId="9" fillId="0" borderId="32" xfId="0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left" vertical="center"/>
    </xf>
    <xf numFmtId="178" fontId="9" fillId="0" borderId="31" xfId="0" applyNumberFormat="1" applyFont="1" applyFill="1" applyBorder="1" applyAlignment="1">
      <alignment horizontal="left" vertical="center"/>
    </xf>
    <xf numFmtId="176" fontId="9" fillId="0" borderId="0" xfId="2" applyNumberFormat="1" applyFont="1" applyFill="1" applyBorder="1" applyAlignment="1">
      <alignment horizontal="right" vertical="center"/>
    </xf>
    <xf numFmtId="38" fontId="11" fillId="0" borderId="0" xfId="2" applyFont="1" applyFill="1" applyAlignment="1">
      <alignment horizontal="left" vertical="center"/>
    </xf>
    <xf numFmtId="38" fontId="9" fillId="0" borderId="16" xfId="2" applyFont="1" applyFill="1" applyBorder="1" applyAlignment="1">
      <alignment horizontal="center" vertical="center"/>
    </xf>
    <xf numFmtId="38" fontId="9" fillId="0" borderId="20" xfId="2" applyFont="1" applyFill="1" applyBorder="1" applyAlignment="1">
      <alignment horizontal="center" vertical="center"/>
    </xf>
    <xf numFmtId="38" fontId="9" fillId="0" borderId="17" xfId="2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horizontal="center" vertical="center"/>
    </xf>
    <xf numFmtId="38" fontId="9" fillId="0" borderId="19" xfId="2" applyFont="1" applyFill="1" applyBorder="1" applyAlignment="1">
      <alignment horizontal="center" vertical="center"/>
    </xf>
    <xf numFmtId="38" fontId="9" fillId="0" borderId="43" xfId="2" applyFont="1" applyFill="1" applyBorder="1" applyAlignment="1">
      <alignment vertical="center"/>
    </xf>
    <xf numFmtId="38" fontId="8" fillId="0" borderId="0" xfId="2" applyFont="1" applyFill="1" applyAlignment="1">
      <alignment horizontal="center" vertical="center"/>
    </xf>
    <xf numFmtId="38" fontId="9" fillId="0" borderId="0" xfId="2" applyFont="1" applyFill="1" applyAlignment="1">
      <alignment horizontal="center" vertical="center"/>
    </xf>
  </cellXfs>
  <cellStyles count="37">
    <cellStyle name="桁区切り 2" xfId="3" xr:uid="{00000000-0005-0000-0000-000000000000}"/>
    <cellStyle name="桁区切り 2 2" xfId="8" xr:uid="{00000000-0005-0000-0000-000001000000}"/>
    <cellStyle name="桁区切り 2 2 2" xfId="9" xr:uid="{00000000-0005-0000-0000-000002000000}"/>
    <cellStyle name="桁区切り 2 3" xfId="22" xr:uid="{00000000-0005-0000-0000-000003000000}"/>
    <cellStyle name="桁区切り 3" xfId="2" xr:uid="{00000000-0005-0000-0000-000004000000}"/>
    <cellStyle name="桁区切り 4" xfId="19" xr:uid="{00000000-0005-0000-0000-000005000000}"/>
    <cellStyle name="標準" xfId="0" builtinId="0"/>
    <cellStyle name="標準 10" xfId="24" xr:uid="{00000000-0005-0000-0000-000007000000}"/>
    <cellStyle name="標準 11" xfId="25" xr:uid="{00000000-0005-0000-0000-000008000000}"/>
    <cellStyle name="標準 12" xfId="26" xr:uid="{00000000-0005-0000-0000-000009000000}"/>
    <cellStyle name="標準 13" xfId="27" xr:uid="{00000000-0005-0000-0000-00000A000000}"/>
    <cellStyle name="標準 14" xfId="32" xr:uid="{00000000-0005-0000-0000-00000B000000}"/>
    <cellStyle name="標準 14 2" xfId="33" xr:uid="{00000000-0005-0000-0000-00000C000000}"/>
    <cellStyle name="標準 15" xfId="34" xr:uid="{00000000-0005-0000-0000-00000D000000}"/>
    <cellStyle name="標準 16" xfId="35" xr:uid="{00000000-0005-0000-0000-00000E000000}"/>
    <cellStyle name="標準 17" xfId="36" xr:uid="{00000000-0005-0000-0000-00000F000000}"/>
    <cellStyle name="標準 18" xfId="18" xr:uid="{00000000-0005-0000-0000-000010000000}"/>
    <cellStyle name="標準 2" xfId="4" xr:uid="{00000000-0005-0000-0000-000011000000}"/>
    <cellStyle name="標準 2 2" xfId="11" xr:uid="{00000000-0005-0000-0000-000012000000}"/>
    <cellStyle name="標準 2 3" xfId="10" xr:uid="{00000000-0005-0000-0000-000013000000}"/>
    <cellStyle name="標準 2_年齢別人口(H25.1)" xfId="12" xr:uid="{00000000-0005-0000-0000-000014000000}"/>
    <cellStyle name="標準 3" xfId="5" xr:uid="{00000000-0005-0000-0000-000015000000}"/>
    <cellStyle name="標準 3 2" xfId="7" xr:uid="{00000000-0005-0000-0000-000016000000}"/>
    <cellStyle name="標準 3 3" xfId="20" xr:uid="{00000000-0005-0000-0000-000017000000}"/>
    <cellStyle name="標準 4" xfId="1" xr:uid="{00000000-0005-0000-0000-000018000000}"/>
    <cellStyle name="標準 4 2" xfId="14" xr:uid="{00000000-0005-0000-0000-000019000000}"/>
    <cellStyle name="標準 5" xfId="6" xr:uid="{00000000-0005-0000-0000-00001A000000}"/>
    <cellStyle name="標準 5 2" xfId="15" xr:uid="{00000000-0005-0000-0000-00001B000000}"/>
    <cellStyle name="標準 5 3" xfId="21" xr:uid="{00000000-0005-0000-0000-00001C000000}"/>
    <cellStyle name="標準 6" xfId="16" xr:uid="{00000000-0005-0000-0000-00001D000000}"/>
    <cellStyle name="標準 6 2" xfId="28" xr:uid="{00000000-0005-0000-0000-00001E000000}"/>
    <cellStyle name="標準 6 3" xfId="23" xr:uid="{00000000-0005-0000-0000-00001F000000}"/>
    <cellStyle name="標準 7" xfId="13" xr:uid="{00000000-0005-0000-0000-000020000000}"/>
    <cellStyle name="標準 7 2" xfId="29" xr:uid="{00000000-0005-0000-0000-000021000000}"/>
    <cellStyle name="標準 8" xfId="17" xr:uid="{00000000-0005-0000-0000-000022000000}"/>
    <cellStyle name="標準 8 2" xfId="30" xr:uid="{00000000-0005-0000-0000-000023000000}"/>
    <cellStyle name="標準 9" xfId="31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view="pageBreakPreview" zoomScale="115" zoomScaleNormal="100" zoomScaleSheetLayoutView="115" workbookViewId="0">
      <selection activeCell="C23" sqref="C23:C26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8"/>
  </cols>
  <sheetData>
    <row r="1" spans="1:6" ht="19.5" x14ac:dyDescent="0.4">
      <c r="A1" s="68" t="s">
        <v>36</v>
      </c>
      <c r="B1" s="68"/>
      <c r="C1" s="68"/>
      <c r="D1" s="68"/>
      <c r="E1" s="68"/>
    </row>
    <row r="2" spans="1:6" s="29" customFormat="1" ht="13.5" x14ac:dyDescent="0.4">
      <c r="A2" s="2"/>
      <c r="B2" s="2"/>
      <c r="C2" s="2"/>
      <c r="E2" s="60" t="s">
        <v>37</v>
      </c>
    </row>
    <row r="3" spans="1:6" s="29" customFormat="1" ht="13.5" x14ac:dyDescent="0.4">
      <c r="A3" s="2"/>
      <c r="B3" s="2"/>
      <c r="C3" s="2"/>
      <c r="D3" s="60"/>
      <c r="E3" s="60"/>
    </row>
    <row r="4" spans="1:6" s="29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29" customFormat="1" ht="14.25" thickTop="1" x14ac:dyDescent="0.4">
      <c r="A5" s="7" t="s">
        <v>7</v>
      </c>
      <c r="B5" s="41">
        <v>41243</v>
      </c>
      <c r="C5" s="40">
        <f>D5+E5</f>
        <v>78244</v>
      </c>
      <c r="D5" s="43">
        <v>37598</v>
      </c>
      <c r="E5" s="44">
        <v>40646</v>
      </c>
      <c r="F5" s="30"/>
    </row>
    <row r="6" spans="1:6" s="29" customFormat="1" ht="13.5" x14ac:dyDescent="0.4">
      <c r="A6" s="8" t="s">
        <v>8</v>
      </c>
      <c r="B6" s="42">
        <v>1417</v>
      </c>
      <c r="C6" s="40">
        <f t="shared" ref="C6:C8" si="0">D6+E6</f>
        <v>2412</v>
      </c>
      <c r="D6" s="45">
        <v>1160</v>
      </c>
      <c r="E6" s="46">
        <v>1252</v>
      </c>
      <c r="F6" s="30"/>
    </row>
    <row r="7" spans="1:6" s="29" customFormat="1" ht="13.5" x14ac:dyDescent="0.4">
      <c r="A7" s="8" t="s">
        <v>9</v>
      </c>
      <c r="B7" s="42">
        <v>5701</v>
      </c>
      <c r="C7" s="40">
        <f t="shared" si="0"/>
        <v>11137</v>
      </c>
      <c r="D7" s="45">
        <v>5309</v>
      </c>
      <c r="E7" s="46">
        <v>5828</v>
      </c>
      <c r="F7" s="30"/>
    </row>
    <row r="8" spans="1:6" s="29" customFormat="1" ht="14.25" thickBot="1" x14ac:dyDescent="0.45">
      <c r="A8" s="8" t="s">
        <v>10</v>
      </c>
      <c r="B8" s="42">
        <v>2826</v>
      </c>
      <c r="C8" s="40">
        <f t="shared" si="0"/>
        <v>5637</v>
      </c>
      <c r="D8" s="45">
        <v>2685</v>
      </c>
      <c r="E8" s="46">
        <v>2952</v>
      </c>
      <c r="F8" s="30"/>
    </row>
    <row r="9" spans="1:6" s="29" customFormat="1" ht="14.25" thickTop="1" x14ac:dyDescent="0.4">
      <c r="A9" s="9" t="s">
        <v>11</v>
      </c>
      <c r="B9" s="26">
        <f>SUM(B5:B8)</f>
        <v>51187</v>
      </c>
      <c r="C9" s="26">
        <f>SUM(C5:C8)</f>
        <v>97430</v>
      </c>
      <c r="D9" s="26">
        <f>SUM(D5:D8)</f>
        <v>46752</v>
      </c>
      <c r="E9" s="26">
        <f>SUM(E5:E8)</f>
        <v>50678</v>
      </c>
    </row>
    <row r="10" spans="1:6" s="29" customFormat="1" ht="13.5" x14ac:dyDescent="0.4">
      <c r="A10" s="2"/>
      <c r="B10" s="2"/>
      <c r="C10" s="2"/>
      <c r="D10" s="2"/>
      <c r="E10" s="2"/>
    </row>
    <row r="11" spans="1:6" s="29" customFormat="1" ht="13.5" x14ac:dyDescent="0.4">
      <c r="A11" s="61" t="s">
        <v>12</v>
      </c>
      <c r="B11" s="61"/>
      <c r="C11" s="61"/>
      <c r="D11" s="61"/>
      <c r="E11" s="61"/>
    </row>
    <row r="12" spans="1:6" s="29" customFormat="1" ht="13.5" x14ac:dyDescent="0.4">
      <c r="A12" s="62" t="s">
        <v>13</v>
      </c>
      <c r="B12" s="64" t="s">
        <v>3</v>
      </c>
      <c r="C12" s="65"/>
      <c r="D12" s="65"/>
      <c r="E12" s="66"/>
    </row>
    <row r="13" spans="1:6" s="29" customFormat="1" ht="14.25" thickBot="1" x14ac:dyDescent="0.45">
      <c r="A13" s="63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29" customFormat="1" ht="14.25" thickTop="1" x14ac:dyDescent="0.4">
      <c r="A14" s="7" t="s">
        <v>7</v>
      </c>
      <c r="B14" s="22">
        <f>B5</f>
        <v>41243</v>
      </c>
      <c r="C14" s="41">
        <v>41280</v>
      </c>
      <c r="D14" s="23">
        <f>B14-C14</f>
        <v>-37</v>
      </c>
      <c r="E14" s="14">
        <f>+D14/C14</f>
        <v>-8.9631782945736433E-4</v>
      </c>
    </row>
    <row r="15" spans="1:6" s="29" customFormat="1" ht="13.5" x14ac:dyDescent="0.4">
      <c r="A15" s="8" t="s">
        <v>8</v>
      </c>
      <c r="B15" s="24">
        <f>B6</f>
        <v>1417</v>
      </c>
      <c r="C15" s="42">
        <v>1427</v>
      </c>
      <c r="D15" s="25">
        <f>B15-C15</f>
        <v>-10</v>
      </c>
      <c r="E15" s="15">
        <f>+D15/C15</f>
        <v>-7.0077084793272598E-3</v>
      </c>
    </row>
    <row r="16" spans="1:6" s="29" customFormat="1" ht="13.5" x14ac:dyDescent="0.4">
      <c r="A16" s="8" t="s">
        <v>9</v>
      </c>
      <c r="B16" s="24">
        <f>B7</f>
        <v>5701</v>
      </c>
      <c r="C16" s="42">
        <v>5720</v>
      </c>
      <c r="D16" s="25">
        <f>B16-C16</f>
        <v>-19</v>
      </c>
      <c r="E16" s="15">
        <f>+D16/C16</f>
        <v>-3.3216783216783218E-3</v>
      </c>
    </row>
    <row r="17" spans="1:5" s="29" customFormat="1" ht="14.25" thickBot="1" x14ac:dyDescent="0.45">
      <c r="A17" s="8" t="s">
        <v>10</v>
      </c>
      <c r="B17" s="24">
        <f>B8</f>
        <v>2826</v>
      </c>
      <c r="C17" s="42">
        <v>2830</v>
      </c>
      <c r="D17" s="25">
        <f>B17-C17</f>
        <v>-4</v>
      </c>
      <c r="E17" s="15">
        <f>+D17/C17</f>
        <v>-1.4134275618374558E-3</v>
      </c>
    </row>
    <row r="18" spans="1:5" s="29" customFormat="1" ht="14.25" thickTop="1" x14ac:dyDescent="0.4">
      <c r="A18" s="9" t="s">
        <v>18</v>
      </c>
      <c r="B18" s="21">
        <f>B9</f>
        <v>51187</v>
      </c>
      <c r="C18" s="21">
        <f>SUM(C14:C17)</f>
        <v>51257</v>
      </c>
      <c r="D18" s="26">
        <f>SUM(D14:D17)</f>
        <v>-70</v>
      </c>
      <c r="E18" s="16">
        <f>+D18/C18</f>
        <v>-1.3656671283922197E-3</v>
      </c>
    </row>
    <row r="19" spans="1:5" s="29" customFormat="1" ht="13.5" x14ac:dyDescent="0.4">
      <c r="A19" s="67" t="s">
        <v>19</v>
      </c>
      <c r="B19" s="67"/>
      <c r="C19" s="67"/>
      <c r="D19" s="67"/>
      <c r="E19" s="67"/>
    </row>
    <row r="20" spans="1:5" s="29" customFormat="1" ht="13.5" x14ac:dyDescent="0.4">
      <c r="A20" s="2"/>
      <c r="B20" s="2"/>
      <c r="C20" s="2"/>
      <c r="D20" s="2"/>
      <c r="E20" s="2"/>
    </row>
    <row r="21" spans="1:5" s="29" customFormat="1" ht="13.5" x14ac:dyDescent="0.4">
      <c r="A21" s="62" t="s">
        <v>13</v>
      </c>
      <c r="B21" s="64" t="s">
        <v>4</v>
      </c>
      <c r="C21" s="65"/>
      <c r="D21" s="65"/>
      <c r="E21" s="66"/>
    </row>
    <row r="22" spans="1:5" s="29" customFormat="1" ht="14.25" thickBot="1" x14ac:dyDescent="0.45">
      <c r="A22" s="63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29" customFormat="1" ht="14.25" thickTop="1" x14ac:dyDescent="0.4">
      <c r="A23" s="7" t="s">
        <v>7</v>
      </c>
      <c r="B23" s="24">
        <f>C5</f>
        <v>78244</v>
      </c>
      <c r="C23" s="47">
        <v>78304</v>
      </c>
      <c r="D23" s="23">
        <f>B23-C23</f>
        <v>-60</v>
      </c>
      <c r="E23" s="14">
        <f>+D23/C23</f>
        <v>-7.6624438087454026E-4</v>
      </c>
    </row>
    <row r="24" spans="1:5" s="29" customFormat="1" ht="13.5" x14ac:dyDescent="0.4">
      <c r="A24" s="8" t="s">
        <v>8</v>
      </c>
      <c r="B24" s="27">
        <f>C6</f>
        <v>2412</v>
      </c>
      <c r="C24" s="45">
        <v>2426</v>
      </c>
      <c r="D24" s="25">
        <f>B24-C24</f>
        <v>-14</v>
      </c>
      <c r="E24" s="15">
        <f>+D24/C24</f>
        <v>-5.7708161582852432E-3</v>
      </c>
    </row>
    <row r="25" spans="1:5" s="29" customFormat="1" ht="13.5" x14ac:dyDescent="0.4">
      <c r="A25" s="8" t="s">
        <v>9</v>
      </c>
      <c r="B25" s="27">
        <f>C7</f>
        <v>11137</v>
      </c>
      <c r="C25" s="45">
        <v>11177</v>
      </c>
      <c r="D25" s="25">
        <f>B25-C25</f>
        <v>-40</v>
      </c>
      <c r="E25" s="15">
        <f>+D25/C25</f>
        <v>-3.5787778473651247E-3</v>
      </c>
    </row>
    <row r="26" spans="1:5" s="29" customFormat="1" ht="14.25" thickBot="1" x14ac:dyDescent="0.45">
      <c r="A26" s="8" t="s">
        <v>10</v>
      </c>
      <c r="B26" s="27">
        <f>C8</f>
        <v>5637</v>
      </c>
      <c r="C26" s="48">
        <v>5644</v>
      </c>
      <c r="D26" s="25">
        <f>B26-C26</f>
        <v>-7</v>
      </c>
      <c r="E26" s="15">
        <f>+D26/C26</f>
        <v>-1.2402551381998582E-3</v>
      </c>
    </row>
    <row r="27" spans="1:5" s="29" customFormat="1" ht="14.25" thickTop="1" x14ac:dyDescent="0.4">
      <c r="A27" s="9" t="s">
        <v>18</v>
      </c>
      <c r="B27" s="21">
        <f>C9</f>
        <v>97430</v>
      </c>
      <c r="C27" s="26">
        <f>SUM(C23:C26)</f>
        <v>97551</v>
      </c>
      <c r="D27" s="26">
        <f>SUM(D23:D26)</f>
        <v>-121</v>
      </c>
      <c r="E27" s="16">
        <f>+D27/C27</f>
        <v>-1.2403768285307172E-3</v>
      </c>
    </row>
    <row r="28" spans="1:5" s="29" customFormat="1" ht="13.5" x14ac:dyDescent="0.4">
      <c r="A28" s="67" t="s">
        <v>20</v>
      </c>
      <c r="B28" s="67"/>
      <c r="C28" s="67"/>
      <c r="D28" s="67"/>
      <c r="E28" s="67"/>
    </row>
    <row r="29" spans="1:5" s="29" customFormat="1" ht="14.25" thickBot="1" x14ac:dyDescent="0.45">
      <c r="A29" s="2"/>
      <c r="B29" s="2"/>
      <c r="C29" s="2"/>
      <c r="D29" s="2"/>
      <c r="E29" s="2"/>
    </row>
    <row r="30" spans="1:5" s="29" customFormat="1" ht="14.25" thickBot="1" x14ac:dyDescent="0.45">
      <c r="A30" s="2"/>
      <c r="B30" s="55" t="s">
        <v>21</v>
      </c>
      <c r="C30" s="56"/>
      <c r="D30" s="57"/>
      <c r="E30" s="2"/>
    </row>
    <row r="31" spans="1:5" s="29" customFormat="1" ht="14.25" thickBot="1" x14ac:dyDescent="0.45">
      <c r="A31" s="2"/>
      <c r="B31" s="31" t="s">
        <v>22</v>
      </c>
      <c r="C31" s="31" t="s">
        <v>23</v>
      </c>
      <c r="D31" s="31" t="s">
        <v>24</v>
      </c>
      <c r="E31" s="2"/>
    </row>
    <row r="32" spans="1:5" s="29" customFormat="1" ht="14.25" thickBot="1" x14ac:dyDescent="0.45">
      <c r="A32" s="2"/>
      <c r="B32" s="49">
        <v>51</v>
      </c>
      <c r="C32" s="49">
        <v>147</v>
      </c>
      <c r="D32" s="32">
        <f>B32-C32</f>
        <v>-96</v>
      </c>
      <c r="E32" s="2"/>
    </row>
    <row r="33" spans="1:5" s="29" customFormat="1" ht="14.25" thickBot="1" x14ac:dyDescent="0.45">
      <c r="A33" s="2"/>
      <c r="B33" s="55" t="s">
        <v>25</v>
      </c>
      <c r="C33" s="56"/>
      <c r="D33" s="57"/>
      <c r="E33" s="2"/>
    </row>
    <row r="34" spans="1:5" s="29" customFormat="1" ht="14.25" thickBot="1" x14ac:dyDescent="0.45">
      <c r="A34" s="2"/>
      <c r="B34" s="31" t="s">
        <v>26</v>
      </c>
      <c r="C34" s="31" t="s">
        <v>27</v>
      </c>
      <c r="D34" s="31" t="s">
        <v>24</v>
      </c>
      <c r="E34" s="2"/>
    </row>
    <row r="35" spans="1:5" s="29" customFormat="1" ht="14.25" thickBot="1" x14ac:dyDescent="0.45">
      <c r="A35" s="2"/>
      <c r="B35" s="49">
        <v>235</v>
      </c>
      <c r="C35" s="50">
        <v>260</v>
      </c>
      <c r="D35" s="32">
        <f>B35-C35</f>
        <v>-25</v>
      </c>
      <c r="E35" s="2"/>
    </row>
    <row r="36" spans="1:5" s="29" customFormat="1" ht="14.25" thickBot="1" x14ac:dyDescent="0.45">
      <c r="A36" s="2"/>
      <c r="B36" s="58" t="s">
        <v>28</v>
      </c>
      <c r="C36" s="59"/>
      <c r="D36" s="33">
        <f>D32+D35</f>
        <v>-121</v>
      </c>
      <c r="E36" s="2" t="str">
        <f>IF(D27=D36,"","D27セルと不一致")</f>
        <v/>
      </c>
    </row>
    <row r="37" spans="1:5" s="29" customFormat="1" ht="14.25" thickBot="1" x14ac:dyDescent="0.45">
      <c r="A37" s="2"/>
      <c r="B37" s="58" t="s">
        <v>29</v>
      </c>
      <c r="C37" s="59"/>
      <c r="D37" s="51">
        <v>-1039</v>
      </c>
      <c r="E37" s="2"/>
    </row>
    <row r="38" spans="1:5" s="29" customFormat="1" ht="13.5" x14ac:dyDescent="0.4">
      <c r="A38" s="2"/>
      <c r="B38" s="34"/>
      <c r="C38" s="34"/>
      <c r="D38" s="35"/>
      <c r="E38" s="2"/>
    </row>
    <row r="39" spans="1:5" s="29" customFormat="1" ht="14.25" thickBot="1" x14ac:dyDescent="0.45">
      <c r="A39" s="2"/>
      <c r="B39" s="2"/>
      <c r="C39" s="2"/>
      <c r="D39" s="2"/>
      <c r="E39" s="2"/>
    </row>
    <row r="40" spans="1:5" s="29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29" customFormat="1" ht="14.25" thickTop="1" x14ac:dyDescent="0.4">
      <c r="A41" s="2"/>
      <c r="B41" s="2"/>
      <c r="C41" s="36" t="s">
        <v>32</v>
      </c>
      <c r="D41" s="52">
        <v>13553</v>
      </c>
      <c r="E41" s="2"/>
    </row>
    <row r="42" spans="1:5" s="29" customFormat="1" ht="13.5" x14ac:dyDescent="0.4">
      <c r="A42" s="2"/>
      <c r="B42" s="2"/>
      <c r="C42" s="37" t="s">
        <v>33</v>
      </c>
      <c r="D42" s="53">
        <v>53268</v>
      </c>
      <c r="E42" s="2"/>
    </row>
    <row r="43" spans="1:5" s="29" customFormat="1" ht="13.5" x14ac:dyDescent="0.4">
      <c r="A43" s="2"/>
      <c r="B43" s="2"/>
      <c r="C43" s="37" t="s">
        <v>34</v>
      </c>
      <c r="D43" s="53">
        <v>30609</v>
      </c>
      <c r="E43" s="2"/>
    </row>
    <row r="44" spans="1:5" s="29" customFormat="1" ht="13.5" x14ac:dyDescent="0.4">
      <c r="A44" s="2"/>
      <c r="B44" s="2"/>
      <c r="C44" s="37" t="s">
        <v>0</v>
      </c>
      <c r="D44" s="38">
        <f>SUM(D41:D43)</f>
        <v>97430</v>
      </c>
      <c r="E44" s="2"/>
    </row>
    <row r="45" spans="1:5" s="29" customFormat="1" ht="13.5" x14ac:dyDescent="0.4">
      <c r="A45" s="2"/>
      <c r="B45" s="2"/>
      <c r="C45" s="37" t="s">
        <v>1</v>
      </c>
      <c r="D45" s="39">
        <f>D43/D44</f>
        <v>0.31416401519039311</v>
      </c>
      <c r="E45" s="2"/>
    </row>
    <row r="46" spans="1:5" s="29" customFormat="1" ht="14.25" customHeight="1" thickBot="1" x14ac:dyDescent="0.45">
      <c r="A46" s="2"/>
      <c r="B46" s="2"/>
      <c r="C46" s="19" t="s">
        <v>35</v>
      </c>
      <c r="D46" s="54">
        <v>48.31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view="pageBreakPreview" zoomScale="115" zoomScaleNormal="100" zoomScaleSheetLayoutView="115" workbookViewId="0">
      <selection activeCell="E12" sqref="E12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8"/>
  </cols>
  <sheetData>
    <row r="1" spans="1:6" ht="19.5" x14ac:dyDescent="0.4">
      <c r="A1" s="68" t="s">
        <v>36</v>
      </c>
      <c r="B1" s="68"/>
      <c r="C1" s="68"/>
      <c r="D1" s="68"/>
      <c r="E1" s="68"/>
    </row>
    <row r="2" spans="1:6" s="29" customFormat="1" ht="13.5" x14ac:dyDescent="0.4">
      <c r="A2" s="2"/>
      <c r="B2" s="2"/>
      <c r="C2" s="2"/>
      <c r="E2" s="60" t="s">
        <v>38</v>
      </c>
    </row>
    <row r="3" spans="1:6" s="29" customFormat="1" ht="13.5" x14ac:dyDescent="0.4">
      <c r="A3" s="2"/>
      <c r="B3" s="2"/>
      <c r="C3" s="2"/>
      <c r="D3" s="60"/>
      <c r="E3" s="60"/>
    </row>
    <row r="4" spans="1:6" s="29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29" customFormat="1" ht="14.25" thickTop="1" x14ac:dyDescent="0.4">
      <c r="A5" s="7" t="s">
        <v>7</v>
      </c>
      <c r="B5" s="41">
        <v>41216</v>
      </c>
      <c r="C5" s="40">
        <f>D5+E5</f>
        <v>78146</v>
      </c>
      <c r="D5" s="43">
        <v>37552</v>
      </c>
      <c r="E5" s="44">
        <v>40594</v>
      </c>
      <c r="F5" s="30"/>
    </row>
    <row r="6" spans="1:6" s="29" customFormat="1" ht="13.5" x14ac:dyDescent="0.4">
      <c r="A6" s="8" t="s">
        <v>8</v>
      </c>
      <c r="B6" s="42">
        <v>1419</v>
      </c>
      <c r="C6" s="40">
        <f t="shared" ref="C6:C8" si="0">D6+E6</f>
        <v>2409</v>
      </c>
      <c r="D6" s="45">
        <v>1161</v>
      </c>
      <c r="E6" s="46">
        <v>1248</v>
      </c>
      <c r="F6" s="30"/>
    </row>
    <row r="7" spans="1:6" s="29" customFormat="1" ht="13.5" x14ac:dyDescent="0.4">
      <c r="A7" s="8" t="s">
        <v>9</v>
      </c>
      <c r="B7" s="42">
        <v>5688</v>
      </c>
      <c r="C7" s="40">
        <f t="shared" si="0"/>
        <v>11120</v>
      </c>
      <c r="D7" s="45">
        <v>5301</v>
      </c>
      <c r="E7" s="46">
        <v>5819</v>
      </c>
      <c r="F7" s="30"/>
    </row>
    <row r="8" spans="1:6" s="29" customFormat="1" ht="14.25" thickBot="1" x14ac:dyDescent="0.45">
      <c r="A8" s="8" t="s">
        <v>10</v>
      </c>
      <c r="B8" s="42">
        <v>2823</v>
      </c>
      <c r="C8" s="40">
        <f t="shared" si="0"/>
        <v>5634</v>
      </c>
      <c r="D8" s="45">
        <v>2686</v>
      </c>
      <c r="E8" s="46">
        <v>2948</v>
      </c>
      <c r="F8" s="30"/>
    </row>
    <row r="9" spans="1:6" s="29" customFormat="1" ht="14.25" thickTop="1" x14ac:dyDescent="0.4">
      <c r="A9" s="9" t="s">
        <v>11</v>
      </c>
      <c r="B9" s="26">
        <f>SUM(B5:B8)</f>
        <v>51146</v>
      </c>
      <c r="C9" s="26">
        <f>SUM(C5:C8)</f>
        <v>97309</v>
      </c>
      <c r="D9" s="26">
        <f>SUM(D5:D8)</f>
        <v>46700</v>
      </c>
      <c r="E9" s="26">
        <f>SUM(E5:E8)</f>
        <v>50609</v>
      </c>
    </row>
    <row r="10" spans="1:6" s="29" customFormat="1" ht="13.5" x14ac:dyDescent="0.4">
      <c r="A10" s="2"/>
      <c r="B10" s="2"/>
      <c r="C10" s="2"/>
      <c r="D10" s="2"/>
      <c r="E10" s="2"/>
    </row>
    <row r="11" spans="1:6" s="29" customFormat="1" ht="13.5" x14ac:dyDescent="0.4">
      <c r="A11" s="61" t="s">
        <v>12</v>
      </c>
      <c r="B11" s="61"/>
      <c r="C11" s="61"/>
      <c r="D11" s="61"/>
      <c r="E11" s="61"/>
    </row>
    <row r="12" spans="1:6" s="29" customFormat="1" ht="13.5" x14ac:dyDescent="0.4">
      <c r="A12" s="62" t="s">
        <v>13</v>
      </c>
      <c r="B12" s="64" t="s">
        <v>3</v>
      </c>
      <c r="C12" s="65"/>
      <c r="D12" s="65"/>
      <c r="E12" s="66"/>
    </row>
    <row r="13" spans="1:6" s="29" customFormat="1" ht="14.25" thickBot="1" x14ac:dyDescent="0.45">
      <c r="A13" s="63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29" customFormat="1" ht="14.25" thickTop="1" x14ac:dyDescent="0.4">
      <c r="A14" s="7" t="s">
        <v>7</v>
      </c>
      <c r="B14" s="22">
        <f>B5</f>
        <v>41216</v>
      </c>
      <c r="C14" s="41">
        <v>41243</v>
      </c>
      <c r="D14" s="23">
        <f>B14-C14</f>
        <v>-27</v>
      </c>
      <c r="E14" s="14">
        <f>+D14/C14</f>
        <v>-6.5465654777780477E-4</v>
      </c>
    </row>
    <row r="15" spans="1:6" s="29" customFormat="1" ht="13.5" x14ac:dyDescent="0.4">
      <c r="A15" s="8" t="s">
        <v>8</v>
      </c>
      <c r="B15" s="24">
        <f>B6</f>
        <v>1419</v>
      </c>
      <c r="C15" s="42">
        <v>1417</v>
      </c>
      <c r="D15" s="25">
        <f>B15-C15</f>
        <v>2</v>
      </c>
      <c r="E15" s="15">
        <f>+D15/C15</f>
        <v>1.4114326040931546E-3</v>
      </c>
    </row>
    <row r="16" spans="1:6" s="29" customFormat="1" ht="13.5" x14ac:dyDescent="0.4">
      <c r="A16" s="8" t="s">
        <v>9</v>
      </c>
      <c r="B16" s="24">
        <f>B7</f>
        <v>5688</v>
      </c>
      <c r="C16" s="42">
        <v>5701</v>
      </c>
      <c r="D16" s="25">
        <f>B16-C16</f>
        <v>-13</v>
      </c>
      <c r="E16" s="15">
        <f>+D16/C16</f>
        <v>-2.2803017014558849E-3</v>
      </c>
    </row>
    <row r="17" spans="1:5" s="29" customFormat="1" ht="14.25" thickBot="1" x14ac:dyDescent="0.45">
      <c r="A17" s="8" t="s">
        <v>10</v>
      </c>
      <c r="B17" s="24">
        <f>B8</f>
        <v>2823</v>
      </c>
      <c r="C17" s="42">
        <v>2826</v>
      </c>
      <c r="D17" s="25">
        <f>B17-C17</f>
        <v>-3</v>
      </c>
      <c r="E17" s="15">
        <f>+D17/C17</f>
        <v>-1.0615711252653928E-3</v>
      </c>
    </row>
    <row r="18" spans="1:5" s="29" customFormat="1" ht="14.25" thickTop="1" x14ac:dyDescent="0.4">
      <c r="A18" s="9" t="s">
        <v>18</v>
      </c>
      <c r="B18" s="21">
        <f>B9</f>
        <v>51146</v>
      </c>
      <c r="C18" s="21">
        <f>SUM(C14:C17)</f>
        <v>51187</v>
      </c>
      <c r="D18" s="26">
        <f>SUM(D14:D17)</f>
        <v>-41</v>
      </c>
      <c r="E18" s="16">
        <f>+D18/C18</f>
        <v>-8.0098462500244197E-4</v>
      </c>
    </row>
    <row r="19" spans="1:5" s="29" customFormat="1" ht="13.5" x14ac:dyDescent="0.4">
      <c r="A19" s="67" t="s">
        <v>19</v>
      </c>
      <c r="B19" s="67"/>
      <c r="C19" s="67"/>
      <c r="D19" s="67"/>
      <c r="E19" s="67"/>
    </row>
    <row r="20" spans="1:5" s="29" customFormat="1" ht="13.5" x14ac:dyDescent="0.4">
      <c r="A20" s="2"/>
      <c r="B20" s="2"/>
      <c r="C20" s="2"/>
      <c r="D20" s="2"/>
      <c r="E20" s="2"/>
    </row>
    <row r="21" spans="1:5" s="29" customFormat="1" ht="13.5" x14ac:dyDescent="0.4">
      <c r="A21" s="62" t="s">
        <v>13</v>
      </c>
      <c r="B21" s="64" t="s">
        <v>4</v>
      </c>
      <c r="C21" s="65"/>
      <c r="D21" s="65"/>
      <c r="E21" s="66"/>
    </row>
    <row r="22" spans="1:5" s="29" customFormat="1" ht="14.25" thickBot="1" x14ac:dyDescent="0.45">
      <c r="A22" s="63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29" customFormat="1" ht="14.25" thickTop="1" x14ac:dyDescent="0.4">
      <c r="A23" s="7" t="s">
        <v>7</v>
      </c>
      <c r="B23" s="24">
        <f>C5</f>
        <v>78146</v>
      </c>
      <c r="C23" s="47">
        <v>78244</v>
      </c>
      <c r="D23" s="23">
        <f>B23-C23</f>
        <v>-98</v>
      </c>
      <c r="E23" s="14">
        <f>+D23/C23</f>
        <v>-1.2524922038750575E-3</v>
      </c>
    </row>
    <row r="24" spans="1:5" s="29" customFormat="1" ht="13.5" x14ac:dyDescent="0.4">
      <c r="A24" s="8" t="s">
        <v>8</v>
      </c>
      <c r="B24" s="27">
        <f>C6</f>
        <v>2409</v>
      </c>
      <c r="C24" s="45">
        <v>2412</v>
      </c>
      <c r="D24" s="25">
        <f>B24-C24</f>
        <v>-3</v>
      </c>
      <c r="E24" s="15">
        <f>+D24/C24</f>
        <v>-1.2437810945273632E-3</v>
      </c>
    </row>
    <row r="25" spans="1:5" s="29" customFormat="1" ht="13.5" x14ac:dyDescent="0.4">
      <c r="A25" s="8" t="s">
        <v>9</v>
      </c>
      <c r="B25" s="27">
        <f>C7</f>
        <v>11120</v>
      </c>
      <c r="C25" s="45">
        <v>11137</v>
      </c>
      <c r="D25" s="25">
        <f>B25-C25</f>
        <v>-17</v>
      </c>
      <c r="E25" s="15">
        <f>+D25/C25</f>
        <v>-1.5264433869085032E-3</v>
      </c>
    </row>
    <row r="26" spans="1:5" s="29" customFormat="1" ht="14.25" thickBot="1" x14ac:dyDescent="0.45">
      <c r="A26" s="8" t="s">
        <v>10</v>
      </c>
      <c r="B26" s="27">
        <f>C8</f>
        <v>5634</v>
      </c>
      <c r="C26" s="48">
        <v>5637</v>
      </c>
      <c r="D26" s="25">
        <f>B26-C26</f>
        <v>-3</v>
      </c>
      <c r="E26" s="15">
        <f>+D26/C26</f>
        <v>-5.3219797764768491E-4</v>
      </c>
    </row>
    <row r="27" spans="1:5" s="29" customFormat="1" ht="14.25" thickTop="1" x14ac:dyDescent="0.4">
      <c r="A27" s="9" t="s">
        <v>18</v>
      </c>
      <c r="B27" s="21">
        <f>C9</f>
        <v>97309</v>
      </c>
      <c r="C27" s="26">
        <f>SUM(C23:C26)</f>
        <v>97430</v>
      </c>
      <c r="D27" s="26">
        <f>SUM(D23:D26)</f>
        <v>-121</v>
      </c>
      <c r="E27" s="16">
        <f>+D27/C27</f>
        <v>-1.2419172739402647E-3</v>
      </c>
    </row>
    <row r="28" spans="1:5" s="29" customFormat="1" ht="13.5" x14ac:dyDescent="0.4">
      <c r="A28" s="67" t="s">
        <v>20</v>
      </c>
      <c r="B28" s="67"/>
      <c r="C28" s="67"/>
      <c r="D28" s="67"/>
      <c r="E28" s="67"/>
    </row>
    <row r="29" spans="1:5" s="29" customFormat="1" ht="14.25" thickBot="1" x14ac:dyDescent="0.45">
      <c r="A29" s="2"/>
      <c r="B29" s="2"/>
      <c r="C29" s="2"/>
      <c r="D29" s="2"/>
      <c r="E29" s="2"/>
    </row>
    <row r="30" spans="1:5" s="29" customFormat="1" ht="14.25" thickBot="1" x14ac:dyDescent="0.45">
      <c r="A30" s="2"/>
      <c r="B30" s="55" t="s">
        <v>21</v>
      </c>
      <c r="C30" s="56"/>
      <c r="D30" s="57"/>
      <c r="E30" s="2"/>
    </row>
    <row r="31" spans="1:5" s="29" customFormat="1" ht="14.25" thickBot="1" x14ac:dyDescent="0.45">
      <c r="A31" s="2"/>
      <c r="B31" s="31" t="s">
        <v>22</v>
      </c>
      <c r="C31" s="31" t="s">
        <v>23</v>
      </c>
      <c r="D31" s="31" t="s">
        <v>24</v>
      </c>
      <c r="E31" s="2"/>
    </row>
    <row r="32" spans="1:5" s="29" customFormat="1" ht="14.25" thickBot="1" x14ac:dyDescent="0.45">
      <c r="A32" s="2"/>
      <c r="B32" s="49">
        <v>39</v>
      </c>
      <c r="C32" s="49">
        <v>113</v>
      </c>
      <c r="D32" s="32">
        <f>B32-C32</f>
        <v>-74</v>
      </c>
      <c r="E32" s="2"/>
    </row>
    <row r="33" spans="1:5" s="29" customFormat="1" ht="14.25" thickBot="1" x14ac:dyDescent="0.45">
      <c r="A33" s="2"/>
      <c r="B33" s="55" t="s">
        <v>25</v>
      </c>
      <c r="C33" s="56"/>
      <c r="D33" s="57"/>
      <c r="E33" s="2"/>
    </row>
    <row r="34" spans="1:5" s="29" customFormat="1" ht="14.25" thickBot="1" x14ac:dyDescent="0.45">
      <c r="A34" s="2"/>
      <c r="B34" s="31" t="s">
        <v>26</v>
      </c>
      <c r="C34" s="31" t="s">
        <v>27</v>
      </c>
      <c r="D34" s="31" t="s">
        <v>24</v>
      </c>
      <c r="E34" s="2"/>
    </row>
    <row r="35" spans="1:5" s="29" customFormat="1" ht="14.25" thickBot="1" x14ac:dyDescent="0.45">
      <c r="A35" s="2"/>
      <c r="B35" s="49">
        <v>294</v>
      </c>
      <c r="C35" s="50">
        <v>341</v>
      </c>
      <c r="D35" s="32">
        <f>B35-C35</f>
        <v>-47</v>
      </c>
      <c r="E35" s="2"/>
    </row>
    <row r="36" spans="1:5" s="29" customFormat="1" ht="14.25" thickBot="1" x14ac:dyDescent="0.45">
      <c r="A36" s="2"/>
      <c r="B36" s="58" t="s">
        <v>28</v>
      </c>
      <c r="C36" s="59"/>
      <c r="D36" s="33">
        <f>D32+D35</f>
        <v>-121</v>
      </c>
      <c r="E36" s="2" t="str">
        <f>IF(D27=D36,"","D27セルと不一致")</f>
        <v/>
      </c>
    </row>
    <row r="37" spans="1:5" s="29" customFormat="1" ht="14.25" thickBot="1" x14ac:dyDescent="0.45">
      <c r="A37" s="2"/>
      <c r="B37" s="58" t="s">
        <v>29</v>
      </c>
      <c r="C37" s="59"/>
      <c r="D37" s="51">
        <v>-1077</v>
      </c>
      <c r="E37" s="2"/>
    </row>
    <row r="38" spans="1:5" s="29" customFormat="1" ht="13.5" x14ac:dyDescent="0.4">
      <c r="A38" s="2"/>
      <c r="B38" s="34"/>
      <c r="C38" s="34"/>
      <c r="D38" s="35"/>
      <c r="E38" s="2"/>
    </row>
    <row r="39" spans="1:5" s="29" customFormat="1" ht="14.25" thickBot="1" x14ac:dyDescent="0.45">
      <c r="A39" s="2"/>
      <c r="B39" s="2"/>
      <c r="C39" s="2"/>
      <c r="D39" s="2"/>
      <c r="E39" s="2"/>
    </row>
    <row r="40" spans="1:5" s="29" customFormat="1" ht="14.25" thickBot="1" x14ac:dyDescent="0.45">
      <c r="A40" s="2"/>
      <c r="B40" s="2"/>
      <c r="C40" s="18" t="s">
        <v>30</v>
      </c>
      <c r="D40" s="20" t="s">
        <v>31</v>
      </c>
      <c r="E40" s="2"/>
    </row>
    <row r="41" spans="1:5" s="29" customFormat="1" ht="14.25" thickTop="1" x14ac:dyDescent="0.4">
      <c r="A41" s="2"/>
      <c r="B41" s="2"/>
      <c r="C41" s="36" t="s">
        <v>32</v>
      </c>
      <c r="D41" s="52">
        <v>13500</v>
      </c>
      <c r="E41" s="2"/>
    </row>
    <row r="42" spans="1:5" s="29" customFormat="1" ht="13.5" x14ac:dyDescent="0.4">
      <c r="A42" s="2"/>
      <c r="B42" s="2"/>
      <c r="C42" s="37" t="s">
        <v>33</v>
      </c>
      <c r="D42" s="53">
        <v>53197</v>
      </c>
      <c r="E42" s="2"/>
    </row>
    <row r="43" spans="1:5" s="29" customFormat="1" ht="13.5" x14ac:dyDescent="0.4">
      <c r="A43" s="2"/>
      <c r="B43" s="2"/>
      <c r="C43" s="37" t="s">
        <v>34</v>
      </c>
      <c r="D43" s="53">
        <v>30612</v>
      </c>
      <c r="E43" s="2"/>
    </row>
    <row r="44" spans="1:5" s="29" customFormat="1" ht="13.5" x14ac:dyDescent="0.4">
      <c r="A44" s="2"/>
      <c r="B44" s="2"/>
      <c r="C44" s="37" t="s">
        <v>0</v>
      </c>
      <c r="D44" s="38">
        <f>SUM(D41:D43)</f>
        <v>97309</v>
      </c>
      <c r="E44" s="2"/>
    </row>
    <row r="45" spans="1:5" s="29" customFormat="1" ht="13.5" x14ac:dyDescent="0.4">
      <c r="A45" s="2"/>
      <c r="B45" s="2"/>
      <c r="C45" s="37" t="s">
        <v>1</v>
      </c>
      <c r="D45" s="39">
        <f>D43/D44</f>
        <v>0.31458549568899075</v>
      </c>
      <c r="E45" s="2"/>
    </row>
    <row r="46" spans="1:5" s="29" customFormat="1" ht="14.25" customHeight="1" thickBot="1" x14ac:dyDescent="0.45">
      <c r="A46" s="2"/>
      <c r="B46" s="2"/>
      <c r="C46" s="19" t="s">
        <v>35</v>
      </c>
      <c r="D46" s="54">
        <v>48.34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tabSelected="1" view="pageBreakPreview" zoomScale="115" zoomScaleNormal="100" zoomScaleSheetLayoutView="115" workbookViewId="0">
      <selection activeCell="G20" sqref="G20"/>
    </sheetView>
  </sheetViews>
  <sheetFormatPr defaultRowHeight="18.75" x14ac:dyDescent="0.4"/>
  <cols>
    <col min="1" max="1" width="15" style="1" customWidth="1"/>
    <col min="2" max="5" width="16.125" style="1" customWidth="1"/>
    <col min="6" max="16384" width="9" style="28"/>
  </cols>
  <sheetData>
    <row r="1" spans="1:6" ht="19.5" x14ac:dyDescent="0.4">
      <c r="A1" s="68" t="s">
        <v>36</v>
      </c>
      <c r="B1" s="68"/>
      <c r="C1" s="68"/>
      <c r="D1" s="68"/>
      <c r="E1" s="68"/>
    </row>
    <row r="2" spans="1:6" s="29" customFormat="1" ht="13.5" x14ac:dyDescent="0.4">
      <c r="A2" s="2"/>
      <c r="B2" s="2"/>
      <c r="C2" s="2"/>
      <c r="E2" s="60" t="s">
        <v>39</v>
      </c>
    </row>
    <row r="3" spans="1:6" s="29" customFormat="1" ht="13.5" x14ac:dyDescent="0.4">
      <c r="A3" s="2"/>
      <c r="B3" s="2"/>
      <c r="C3" s="2"/>
      <c r="D3" s="60"/>
      <c r="E3" s="60"/>
    </row>
    <row r="4" spans="1:6" s="29" customFormat="1" ht="14.25" thickBot="1" x14ac:dyDescent="0.45">
      <c r="A4" s="3" t="s">
        <v>2</v>
      </c>
      <c r="B4" s="4" t="s">
        <v>3</v>
      </c>
      <c r="C4" s="5" t="s">
        <v>4</v>
      </c>
      <c r="D4" s="5" t="s">
        <v>5</v>
      </c>
      <c r="E4" s="6" t="s">
        <v>6</v>
      </c>
    </row>
    <row r="5" spans="1:6" s="29" customFormat="1" ht="14.25" thickTop="1" x14ac:dyDescent="0.4">
      <c r="A5" s="7" t="s">
        <v>7</v>
      </c>
      <c r="B5" s="41">
        <v>41060</v>
      </c>
      <c r="C5" s="40">
        <f>D5+E5</f>
        <v>77451</v>
      </c>
      <c r="D5" s="43">
        <v>37152</v>
      </c>
      <c r="E5" s="44">
        <v>40299</v>
      </c>
      <c r="F5" s="30"/>
    </row>
    <row r="6" spans="1:6" s="29" customFormat="1" ht="13.5" x14ac:dyDescent="0.4">
      <c r="A6" s="8" t="s">
        <v>8</v>
      </c>
      <c r="B6" s="42">
        <v>1424</v>
      </c>
      <c r="C6" s="40">
        <f t="shared" ref="C6:C8" si="0">D6+E6</f>
        <v>2393</v>
      </c>
      <c r="D6" s="45">
        <v>1157</v>
      </c>
      <c r="E6" s="46">
        <v>1236</v>
      </c>
      <c r="F6" s="30"/>
    </row>
    <row r="7" spans="1:6" s="29" customFormat="1" ht="13.5" x14ac:dyDescent="0.4">
      <c r="A7" s="8" t="s">
        <v>9</v>
      </c>
      <c r="B7" s="42">
        <v>5680</v>
      </c>
      <c r="C7" s="40">
        <f t="shared" si="0"/>
        <v>11052</v>
      </c>
      <c r="D7" s="45">
        <v>5263</v>
      </c>
      <c r="E7" s="46">
        <v>5789</v>
      </c>
      <c r="F7" s="30"/>
    </row>
    <row r="8" spans="1:6" s="29" customFormat="1" ht="14.25" thickBot="1" x14ac:dyDescent="0.45">
      <c r="A8" s="8" t="s">
        <v>10</v>
      </c>
      <c r="B8" s="42">
        <v>2816</v>
      </c>
      <c r="C8" s="40">
        <f t="shared" si="0"/>
        <v>5589</v>
      </c>
      <c r="D8" s="45">
        <v>2656</v>
      </c>
      <c r="E8" s="46">
        <v>2933</v>
      </c>
      <c r="F8" s="30"/>
    </row>
    <row r="9" spans="1:6" s="29" customFormat="1" ht="14.25" thickTop="1" x14ac:dyDescent="0.4">
      <c r="A9" s="9" t="s">
        <v>11</v>
      </c>
      <c r="B9" s="26">
        <f>SUM(B5:B8)</f>
        <v>50980</v>
      </c>
      <c r="C9" s="26">
        <f>SUM(C5:C8)</f>
        <v>96485</v>
      </c>
      <c r="D9" s="26">
        <f>SUM(D5:D8)</f>
        <v>46228</v>
      </c>
      <c r="E9" s="26">
        <f>SUM(E5:E8)</f>
        <v>50257</v>
      </c>
    </row>
    <row r="10" spans="1:6" s="29" customFormat="1" ht="13.5" x14ac:dyDescent="0.4">
      <c r="A10" s="2"/>
      <c r="B10" s="2"/>
      <c r="C10" s="2"/>
      <c r="D10" s="2"/>
      <c r="E10" s="2"/>
    </row>
    <row r="11" spans="1:6" s="29" customFormat="1" ht="13.5" x14ac:dyDescent="0.4">
      <c r="A11" s="61" t="s">
        <v>12</v>
      </c>
      <c r="B11" s="61"/>
      <c r="C11" s="61"/>
      <c r="D11" s="61"/>
      <c r="E11" s="61"/>
    </row>
    <row r="12" spans="1:6" s="29" customFormat="1" ht="13.5" x14ac:dyDescent="0.4">
      <c r="A12" s="62" t="s">
        <v>13</v>
      </c>
      <c r="B12" s="64" t="s">
        <v>3</v>
      </c>
      <c r="C12" s="65"/>
      <c r="D12" s="65"/>
      <c r="E12" s="66"/>
    </row>
    <row r="13" spans="1:6" s="29" customFormat="1" ht="14.25" thickBot="1" x14ac:dyDescent="0.45">
      <c r="A13" s="63"/>
      <c r="B13" s="10" t="s">
        <v>14</v>
      </c>
      <c r="C13" s="11" t="s">
        <v>15</v>
      </c>
      <c r="D13" s="12" t="s">
        <v>16</v>
      </c>
      <c r="E13" s="13" t="s">
        <v>17</v>
      </c>
    </row>
    <row r="14" spans="1:6" s="29" customFormat="1" ht="14.25" thickTop="1" x14ac:dyDescent="0.4">
      <c r="A14" s="7" t="s">
        <v>7</v>
      </c>
      <c r="B14" s="22">
        <f>B5</f>
        <v>41060</v>
      </c>
      <c r="C14" s="41">
        <v>41216</v>
      </c>
      <c r="D14" s="23">
        <f>B14-C14</f>
        <v>-156</v>
      </c>
      <c r="E14" s="14">
        <f>+D14/C14</f>
        <v>-3.784937888198758E-3</v>
      </c>
    </row>
    <row r="15" spans="1:6" s="29" customFormat="1" ht="13.5" x14ac:dyDescent="0.4">
      <c r="A15" s="8" t="s">
        <v>8</v>
      </c>
      <c r="B15" s="24">
        <f>B6</f>
        <v>1424</v>
      </c>
      <c r="C15" s="42">
        <v>1419</v>
      </c>
      <c r="D15" s="25">
        <f>B15-C15</f>
        <v>5</v>
      </c>
      <c r="E15" s="15">
        <f>+D15/C15</f>
        <v>3.5236081747709656E-3</v>
      </c>
    </row>
    <row r="16" spans="1:6" s="29" customFormat="1" ht="13.5" x14ac:dyDescent="0.4">
      <c r="A16" s="8" t="s">
        <v>9</v>
      </c>
      <c r="B16" s="24">
        <f>B7</f>
        <v>5680</v>
      </c>
      <c r="C16" s="42">
        <v>5688</v>
      </c>
      <c r="D16" s="25">
        <f>B16-C16</f>
        <v>-8</v>
      </c>
      <c r="E16" s="15">
        <f>+D16/C16</f>
        <v>-1.4064697609001407E-3</v>
      </c>
    </row>
    <row r="17" spans="1:5" s="29" customFormat="1" ht="14.25" thickBot="1" x14ac:dyDescent="0.45">
      <c r="A17" s="8" t="s">
        <v>10</v>
      </c>
      <c r="B17" s="24">
        <f>B8</f>
        <v>2816</v>
      </c>
      <c r="C17" s="42">
        <v>2823</v>
      </c>
      <c r="D17" s="25">
        <f>B17-C17</f>
        <v>-7</v>
      </c>
      <c r="E17" s="15">
        <f>+D17/C17</f>
        <v>-2.4796315975912152E-3</v>
      </c>
    </row>
    <row r="18" spans="1:5" s="29" customFormat="1" ht="14.25" thickTop="1" x14ac:dyDescent="0.4">
      <c r="A18" s="9" t="s">
        <v>18</v>
      </c>
      <c r="B18" s="21">
        <f>B9</f>
        <v>50980</v>
      </c>
      <c r="C18" s="21">
        <f>SUM(C14:C17)</f>
        <v>51146</v>
      </c>
      <c r="D18" s="26">
        <f>SUM(D14:D17)</f>
        <v>-166</v>
      </c>
      <c r="E18" s="16">
        <f>+D18/C18</f>
        <v>-3.2456106049348924E-3</v>
      </c>
    </row>
    <row r="19" spans="1:5" s="29" customFormat="1" ht="13.5" x14ac:dyDescent="0.4">
      <c r="A19" s="67" t="s">
        <v>19</v>
      </c>
      <c r="B19" s="67"/>
      <c r="C19" s="67"/>
      <c r="D19" s="67"/>
      <c r="E19" s="67"/>
    </row>
    <row r="20" spans="1:5" s="29" customFormat="1" ht="13.5" x14ac:dyDescent="0.4">
      <c r="A20" s="2"/>
      <c r="B20" s="2"/>
      <c r="C20" s="2"/>
      <c r="D20" s="2"/>
      <c r="E20" s="2"/>
    </row>
    <row r="21" spans="1:5" s="29" customFormat="1" ht="13.5" x14ac:dyDescent="0.4">
      <c r="A21" s="62" t="s">
        <v>13</v>
      </c>
      <c r="B21" s="64" t="s">
        <v>4</v>
      </c>
      <c r="C21" s="65"/>
      <c r="D21" s="65"/>
      <c r="E21" s="66"/>
    </row>
    <row r="22" spans="1:5" s="29" customFormat="1" ht="14.25" thickBot="1" x14ac:dyDescent="0.45">
      <c r="A22" s="63"/>
      <c r="B22" s="17" t="s">
        <v>14</v>
      </c>
      <c r="C22" s="12" t="s">
        <v>15</v>
      </c>
      <c r="D22" s="12" t="s">
        <v>16</v>
      </c>
      <c r="E22" s="13" t="s">
        <v>17</v>
      </c>
    </row>
    <row r="23" spans="1:5" s="29" customFormat="1" ht="14.25" thickTop="1" x14ac:dyDescent="0.4">
      <c r="A23" s="7" t="s">
        <v>7</v>
      </c>
      <c r="B23" s="24">
        <f>C5</f>
        <v>77451</v>
      </c>
      <c r="C23" s="47">
        <v>78146</v>
      </c>
      <c r="D23" s="23">
        <f>B23-C23</f>
        <v>-695</v>
      </c>
      <c r="E23" s="14">
        <f>+D23/C23</f>
        <v>-8.8936093977938727E-3</v>
      </c>
    </row>
    <row r="24" spans="1:5" s="29" customFormat="1" ht="13.5" x14ac:dyDescent="0.4">
      <c r="A24" s="8" t="s">
        <v>8</v>
      </c>
      <c r="B24" s="27">
        <f>C6</f>
        <v>2393</v>
      </c>
      <c r="C24" s="45">
        <v>2409</v>
      </c>
      <c r="D24" s="25">
        <f>B24-C24</f>
        <v>-16</v>
      </c>
      <c r="E24" s="15">
        <f>+D24/C24</f>
        <v>-6.6417600664176006E-3</v>
      </c>
    </row>
    <row r="25" spans="1:5" s="29" customFormat="1" ht="13.5" x14ac:dyDescent="0.4">
      <c r="A25" s="8" t="s">
        <v>9</v>
      </c>
      <c r="B25" s="27">
        <f>C7</f>
        <v>11052</v>
      </c>
      <c r="C25" s="45">
        <v>11120</v>
      </c>
      <c r="D25" s="25">
        <f>B25-C25</f>
        <v>-68</v>
      </c>
      <c r="E25" s="15">
        <f>+D25/C25</f>
        <v>-6.1151079136690647E-3</v>
      </c>
    </row>
    <row r="26" spans="1:5" s="29" customFormat="1" ht="14.25" thickBot="1" x14ac:dyDescent="0.45">
      <c r="A26" s="8" t="s">
        <v>10</v>
      </c>
      <c r="B26" s="27">
        <f>C8</f>
        <v>5589</v>
      </c>
      <c r="C26" s="48">
        <v>5634</v>
      </c>
      <c r="D26" s="25">
        <f>B26-C26</f>
        <v>-45</v>
      </c>
      <c r="E26" s="15">
        <f>+D26/C26</f>
        <v>-7.9872204472843447E-3</v>
      </c>
    </row>
    <row r="27" spans="1:5" s="29" customFormat="1" ht="14.25" thickTop="1" x14ac:dyDescent="0.4">
      <c r="A27" s="9" t="s">
        <v>18</v>
      </c>
      <c r="B27" s="21">
        <f>C9</f>
        <v>96485</v>
      </c>
      <c r="C27" s="26">
        <f>SUM(C23:C26)</f>
        <v>97309</v>
      </c>
      <c r="D27" s="26">
        <f>SUM(D23:D26)</f>
        <v>-824</v>
      </c>
      <c r="E27" s="16">
        <f>+D27/C27</f>
        <v>-8.4678703922555984E-3</v>
      </c>
    </row>
    <row r="28" spans="1:5" s="29" customFormat="1" ht="13.5" x14ac:dyDescent="0.4">
      <c r="A28" s="67" t="s">
        <v>20</v>
      </c>
      <c r="B28" s="67"/>
      <c r="C28" s="67"/>
      <c r="D28" s="67"/>
      <c r="E28" s="67"/>
    </row>
    <row r="29" spans="1:5" s="29" customFormat="1" ht="14.25" thickBot="1" x14ac:dyDescent="0.45">
      <c r="A29" s="2"/>
      <c r="B29" s="2"/>
      <c r="C29" s="2"/>
      <c r="D29" s="2"/>
      <c r="E29" s="2"/>
    </row>
    <row r="30" spans="1:5" s="29" customFormat="1" ht="14.25" thickBot="1" x14ac:dyDescent="0.45">
      <c r="A30" s="2"/>
      <c r="B30" s="55" t="s">
        <v>21</v>
      </c>
      <c r="C30" s="56"/>
      <c r="D30" s="57"/>
      <c r="E30" s="2"/>
    </row>
    <row r="31" spans="1:5" s="29" customFormat="1" ht="14.25" thickBot="1" x14ac:dyDescent="0.45">
      <c r="A31" s="2"/>
      <c r="B31" s="31" t="s">
        <v>22</v>
      </c>
      <c r="C31" s="31" t="s">
        <v>23</v>
      </c>
      <c r="D31" s="31" t="s">
        <v>24</v>
      </c>
      <c r="E31" s="2"/>
    </row>
    <row r="32" spans="1:5" s="29" customFormat="1" ht="14.25" thickBot="1" x14ac:dyDescent="0.45">
      <c r="A32" s="2"/>
      <c r="B32" s="49">
        <v>36</v>
      </c>
      <c r="C32" s="49">
        <v>108</v>
      </c>
      <c r="D32" s="32">
        <f>B32-C32</f>
        <v>-72</v>
      </c>
      <c r="E32" s="2"/>
    </row>
    <row r="33" spans="1:5" s="29" customFormat="1" ht="14.25" thickBot="1" x14ac:dyDescent="0.45">
      <c r="A33" s="2"/>
      <c r="B33" s="55" t="s">
        <v>25</v>
      </c>
      <c r="C33" s="56"/>
      <c r="D33" s="57"/>
      <c r="E33" s="2"/>
    </row>
    <row r="34" spans="1:5" s="29" customFormat="1" ht="14.25" thickBot="1" x14ac:dyDescent="0.45">
      <c r="A34" s="2"/>
      <c r="B34" s="31" t="s">
        <v>26</v>
      </c>
      <c r="C34" s="31" t="s">
        <v>27</v>
      </c>
      <c r="D34" s="31" t="s">
        <v>24</v>
      </c>
      <c r="E34" s="2"/>
    </row>
    <row r="35" spans="1:5" s="29" customFormat="1" ht="14.25" thickBot="1" x14ac:dyDescent="0.45">
      <c r="A35" s="2"/>
      <c r="B35" s="49">
        <v>894</v>
      </c>
      <c r="C35" s="50">
        <v>1646</v>
      </c>
      <c r="D35" s="32">
        <f>B35-C35</f>
        <v>-752</v>
      </c>
      <c r="E35" s="2"/>
    </row>
    <row r="36" spans="1:5" s="29" customFormat="1" ht="14.25" thickBot="1" x14ac:dyDescent="0.45">
      <c r="A36" s="2"/>
      <c r="B36" s="58" t="s">
        <v>28</v>
      </c>
      <c r="C36" s="59"/>
      <c r="D36" s="33">
        <f>D32+D35</f>
        <v>-824</v>
      </c>
      <c r="E36" s="2" t="str">
        <f>IF(D27=D36,"","D27セルと不一致")</f>
        <v/>
      </c>
    </row>
    <row r="37" spans="1:5" s="29" customFormat="1" ht="14.25" thickBot="1" x14ac:dyDescent="0.45">
      <c r="A37" s="2"/>
      <c r="B37" s="58" t="s">
        <v>29</v>
      </c>
      <c r="C37" s="59"/>
      <c r="D37" s="51">
        <v>-881</v>
      </c>
      <c r="E37" s="2"/>
    </row>
    <row r="38" spans="1:5" s="29" customFormat="1" ht="13.5" x14ac:dyDescent="0.4">
      <c r="A38" s="2"/>
      <c r="B38" s="34"/>
      <c r="C38" s="34"/>
      <c r="D38" s="35"/>
      <c r="E38" s="2"/>
    </row>
    <row r="39" spans="1:5" s="29" customFormat="1" ht="14.25" thickBot="1" x14ac:dyDescent="0.45">
      <c r="A39" s="2"/>
      <c r="B39" s="2"/>
      <c r="C39" s="2"/>
      <c r="D39" s="2"/>
      <c r="E39" s="2"/>
    </row>
    <row r="40" spans="1:5" s="29" customFormat="1" ht="14.25" thickBot="1" x14ac:dyDescent="0.45">
      <c r="A40" s="2"/>
      <c r="B40" s="2"/>
      <c r="C40" s="18" t="s">
        <v>30</v>
      </c>
      <c r="D40" s="20" t="s">
        <v>31</v>
      </c>
      <c r="E40" s="69"/>
    </row>
    <row r="41" spans="1:5" s="29" customFormat="1" ht="14.25" thickTop="1" x14ac:dyDescent="0.4">
      <c r="A41" s="2"/>
      <c r="B41" s="2"/>
      <c r="C41" s="36" t="s">
        <v>32</v>
      </c>
      <c r="D41" s="52">
        <v>13375</v>
      </c>
      <c r="E41" s="2"/>
    </row>
    <row r="42" spans="1:5" s="29" customFormat="1" ht="13.5" x14ac:dyDescent="0.4">
      <c r="A42" s="2"/>
      <c r="B42" s="2"/>
      <c r="C42" s="37" t="s">
        <v>33</v>
      </c>
      <c r="D42" s="53">
        <v>52490</v>
      </c>
      <c r="E42" s="2"/>
    </row>
    <row r="43" spans="1:5" s="29" customFormat="1" ht="13.5" x14ac:dyDescent="0.4">
      <c r="A43" s="2"/>
      <c r="B43" s="2"/>
      <c r="C43" s="37" t="s">
        <v>34</v>
      </c>
      <c r="D43" s="53">
        <v>30620</v>
      </c>
      <c r="E43" s="2"/>
    </row>
    <row r="44" spans="1:5" s="29" customFormat="1" ht="13.5" x14ac:dyDescent="0.4">
      <c r="A44" s="2"/>
      <c r="B44" s="2"/>
      <c r="C44" s="37" t="s">
        <v>0</v>
      </c>
      <c r="D44" s="38">
        <f>SUM(D41:D43)</f>
        <v>96485</v>
      </c>
      <c r="E44" s="2"/>
    </row>
    <row r="45" spans="1:5" s="29" customFormat="1" ht="13.5" x14ac:dyDescent="0.4">
      <c r="A45" s="2"/>
      <c r="B45" s="2"/>
      <c r="C45" s="37" t="s">
        <v>1</v>
      </c>
      <c r="D45" s="39">
        <f>D43/D44</f>
        <v>0.31735502927916254</v>
      </c>
      <c r="E45" s="2"/>
    </row>
    <row r="46" spans="1:5" s="29" customFormat="1" ht="14.25" customHeight="1" thickBot="1" x14ac:dyDescent="0.45">
      <c r="A46" s="2"/>
      <c r="B46" s="2"/>
      <c r="C46" s="19" t="s">
        <v>35</v>
      </c>
      <c r="D46" s="54">
        <v>48.53</v>
      </c>
      <c r="E46" s="2"/>
    </row>
  </sheetData>
  <mergeCells count="1">
    <mergeCell ref="A1:E1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R８.1.31</vt:lpstr>
      <vt:lpstr>R８.2.28</vt:lpstr>
      <vt:lpstr>R８.3.31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2026-04-08T04:53:23Z</dcterms:modified>
</cp:coreProperties>
</file>