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60" yWindow="45" windowWidth="9780" windowHeight="8250" tabRatio="713" activeTab="0"/>
  </bookViews>
  <sheets>
    <sheet name="請求書" sheetId="1" r:id="rId1"/>
    <sheet name="単価内訳" sheetId="2" r:id="rId2"/>
    <sheet name="児童一覧" sheetId="3" r:id="rId3"/>
    <sheet name="請求書 (記載例)" sheetId="4" r:id="rId4"/>
    <sheet name="単価内訳 (記載例)" sheetId="5" r:id="rId5"/>
    <sheet name="児童一覧 (記載例)" sheetId="6" r:id="rId6"/>
  </sheets>
  <externalReferences>
    <externalReference r:id="rId9"/>
  </externalReferences>
  <definedNames>
    <definedName name="_xlfn.COUNTIFS" hidden="1">#NAME?</definedName>
    <definedName name="_xlfn.IFERROR" hidden="1">#NAME?</definedName>
    <definedName name="_xlnm.Print_Area" localSheetId="2">'児童一覧'!$A$1:$J$65</definedName>
    <definedName name="_xlnm.Print_Area" localSheetId="5">'児童一覧 (記載例)'!$A$1:$J$58</definedName>
    <definedName name="_xlnm.Print_Area" localSheetId="3">'請求書 (記載例)'!$A$1:$H$42</definedName>
    <definedName name="_xlnm.Print_Area" localSheetId="1">'単価内訳'!$A$1:$J$52</definedName>
    <definedName name="_xlnm.Print_Area" localSheetId="4">'単価内訳 (記載例)'!$A$1:$J$52</definedName>
    <definedName name="地域区分">'[1]基本情報入力'!$CJ$10:$CJ$17</definedName>
    <definedName name="適否">'[1]加算率入力'!$AO$11:$AO$12</definedName>
    <definedName name="平均勤続年数">'[1]加算率入力'!$AM$11:$AM$22</definedName>
  </definedNames>
  <calcPr fullCalcOnLoad="1"/>
</workbook>
</file>

<file path=xl/comments3.xml><?xml version="1.0" encoding="utf-8"?>
<comments xmlns="http://schemas.openxmlformats.org/spreadsheetml/2006/main">
  <authors>
    <author>作成者</author>
  </authors>
  <commentList>
    <comment ref="J1" authorId="0">
      <text>
        <r>
          <rPr>
            <sz val="16"/>
            <rFont val="MS P ゴシック"/>
            <family val="3"/>
          </rPr>
          <t>施設名を入力</t>
        </r>
      </text>
    </comment>
  </commentList>
</comments>
</file>

<file path=xl/comments4.xml><?xml version="1.0" encoding="utf-8"?>
<comments xmlns="http://schemas.openxmlformats.org/spreadsheetml/2006/main">
  <authors>
    <author>前村 美結 m.m.</author>
  </authors>
  <commentList>
    <comment ref="E13" authorId="0">
      <text>
        <r>
          <rPr>
            <sz val="9"/>
            <rFont val="MS P ゴシック"/>
            <family val="3"/>
          </rPr>
          <t>赤枠で囲まれた箇所は自動入力となります。</t>
        </r>
      </text>
    </comment>
  </commentList>
</comments>
</file>

<file path=xl/sharedStrings.xml><?xml version="1.0" encoding="utf-8"?>
<sst xmlns="http://schemas.openxmlformats.org/spreadsheetml/2006/main" count="717" uniqueCount="177">
  <si>
    <t>認定区分</t>
  </si>
  <si>
    <t>年齢区分</t>
  </si>
  <si>
    <t>必要量区分</t>
  </si>
  <si>
    <t>月初日人数(人)</t>
  </si>
  <si>
    <t>単価(円)</t>
  </si>
  <si>
    <t>金額(円)</t>
  </si>
  <si>
    <t>4歳以上児</t>
  </si>
  <si>
    <t>3歳児</t>
  </si>
  <si>
    <t>満3歳児</t>
  </si>
  <si>
    <t>1・2歳児</t>
  </si>
  <si>
    <t>乳児</t>
  </si>
  <si>
    <t>小計( A )=( a )－( b )</t>
  </si>
  <si>
    <t>利用者負担合計額( b )</t>
  </si>
  <si>
    <t>小計( a )</t>
  </si>
  <si>
    <t>1号</t>
  </si>
  <si>
    <t>2号</t>
  </si>
  <si>
    <t>当月分</t>
  </si>
  <si>
    <t>前月分精算</t>
  </si>
  <si>
    <t>標準</t>
  </si>
  <si>
    <t>短時間</t>
  </si>
  <si>
    <t>施設名</t>
  </si>
  <si>
    <t>請求金額</t>
  </si>
  <si>
    <t>円</t>
  </si>
  <si>
    <t>単価内訳</t>
  </si>
  <si>
    <t>施設区分</t>
  </si>
  <si>
    <t>利用定員</t>
  </si>
  <si>
    <t>2・3号</t>
  </si>
  <si>
    <t>月初日利用者数(広域含)</t>
  </si>
  <si>
    <t>3号</t>
  </si>
  <si>
    <t>基本分単価(標準時間)</t>
  </si>
  <si>
    <t xml:space="preserve">               (短時間)</t>
  </si>
  <si>
    <t>副園長・教頭配置加算</t>
  </si>
  <si>
    <t>学級編成調整加配加算</t>
  </si>
  <si>
    <t>3歳児配置改善加算</t>
  </si>
  <si>
    <t>満3歳児対応加配加算</t>
  </si>
  <si>
    <t>チーム保育加配加算</t>
  </si>
  <si>
    <t>通園送迎加算</t>
  </si>
  <si>
    <t>給食実施加算</t>
  </si>
  <si>
    <t>休日保育加算</t>
  </si>
  <si>
    <t>減価償却費加算</t>
  </si>
  <si>
    <t>賃借料加算</t>
  </si>
  <si>
    <t>外部監査費加算</t>
  </si>
  <si>
    <t>1号認定こどもの利用定員を設定しない場合</t>
  </si>
  <si>
    <t>分園調整(標準時間)</t>
  </si>
  <si>
    <t>土曜日閉所(標準時間)</t>
  </si>
  <si>
    <t>主幹教諭等を専任化していない</t>
  </si>
  <si>
    <t>年齢別配置基準を下回る</t>
  </si>
  <si>
    <t>配置基準上求められる職員資格を有しない</t>
  </si>
  <si>
    <t>定員を恒常的に超過する場合</t>
  </si>
  <si>
    <t>療育支援加算</t>
  </si>
  <si>
    <t>事務職員雇上費加算</t>
  </si>
  <si>
    <t>冷暖房費加算</t>
  </si>
  <si>
    <t>施設関係者評価加算</t>
  </si>
  <si>
    <t>降灰除去費加算</t>
  </si>
  <si>
    <t>施設機能強化推進費加算</t>
  </si>
  <si>
    <t>小学校接続加算</t>
  </si>
  <si>
    <t>栄養管理加算</t>
  </si>
  <si>
    <t>第三者評価受審加算</t>
  </si>
  <si>
    <t>単価計(標準時間)</t>
  </si>
  <si>
    <t>単価計(短時間)</t>
  </si>
  <si>
    <t>基本加算</t>
  </si>
  <si>
    <t>調整部分</t>
  </si>
  <si>
    <t>特定加算部分</t>
  </si>
  <si>
    <t>3歳児</t>
  </si>
  <si>
    <t>4歳以上児</t>
  </si>
  <si>
    <t>-</t>
  </si>
  <si>
    <t>加算率</t>
  </si>
  <si>
    <t>振込先</t>
  </si>
  <si>
    <t>金融機関</t>
  </si>
  <si>
    <t>支店名</t>
  </si>
  <si>
    <t>名義人</t>
  </si>
  <si>
    <t>口座種別</t>
  </si>
  <si>
    <t>口座番号</t>
  </si>
  <si>
    <t>3歳児のみ</t>
  </si>
  <si>
    <t>1号（満3歳児のみ）　３歳児配置改善加算有無により加算額が異なる　</t>
  </si>
  <si>
    <t>3月のみ</t>
  </si>
  <si>
    <t>不足保育教諭等数を１号と２・３号で等分</t>
  </si>
  <si>
    <t>幼保連携型以外の認定こども園</t>
  </si>
  <si>
    <t>1～3号の利用定員が91人以上の場合</t>
  </si>
  <si>
    <t>(鹿屋市利用者数)</t>
  </si>
  <si>
    <t>子ども・子育て支援教育・保育給付費等請求書兼精算書</t>
  </si>
  <si>
    <t xml:space="preserve">請求人氏名   </t>
  </si>
  <si>
    <t>鹿屋市長  中西 茂  様</t>
  </si>
  <si>
    <t>2号・3号</t>
  </si>
  <si>
    <t>処遇改善等加算Ⅰ(標準時間)</t>
  </si>
  <si>
    <t xml:space="preserve">                   　　 (短時間)</t>
  </si>
  <si>
    <t>処遇改善等加算Ⅱ</t>
  </si>
  <si>
    <t>非常勤講師配置加算</t>
  </si>
  <si>
    <t>-</t>
  </si>
  <si>
    <t>副食費徴収免除加算</t>
  </si>
  <si>
    <t>1号：給食実施日数</t>
  </si>
  <si>
    <t>1号：対象者数</t>
  </si>
  <si>
    <t>2号：対象者数</t>
  </si>
  <si>
    <t>月途中利用開始( c )</t>
  </si>
  <si>
    <t>月途中利用終了( d )</t>
  </si>
  <si>
    <t>※給食実施日は完全な副食の提供を伴う日。20日を越える場合は20日</t>
  </si>
  <si>
    <t>副食費徴収免除加算</t>
  </si>
  <si>
    <t>－</t>
  </si>
  <si>
    <t>うち副食費徴収免除対象者
（加算部分のみ）</t>
  </si>
  <si>
    <t>閉所日数</t>
  </si>
  <si>
    <t>高齢者等活躍促進加算</t>
  </si>
  <si>
    <t>A、B、Cの区分を記載してください。区分に応じて単価変動</t>
  </si>
  <si>
    <r>
      <t>3月のみ</t>
    </r>
    <r>
      <rPr>
        <b/>
        <sz val="11"/>
        <color indexed="10"/>
        <rFont val="ＭＳ Ｐゴシック"/>
        <family val="3"/>
      </rPr>
      <t>（該当の場合、A、Bの区分を選択ください。区分に応じて単価変動）</t>
    </r>
  </si>
  <si>
    <t>内　５日</t>
  </si>
  <si>
    <t>処遇改善等加算Ⅱ</t>
  </si>
  <si>
    <t>A</t>
  </si>
  <si>
    <t>B</t>
  </si>
  <si>
    <t>処遇改善等加算Ⅲ</t>
  </si>
  <si>
    <t>入所利用者負担額</t>
  </si>
  <si>
    <t>月初日人数</t>
  </si>
  <si>
    <t>副食費徴収免除</t>
  </si>
  <si>
    <t>１号認定</t>
  </si>
  <si>
    <t>２・３号認定</t>
  </si>
  <si>
    <t>令和　　年　　月　　日</t>
  </si>
  <si>
    <t>住所</t>
  </si>
  <si>
    <t>施設名</t>
  </si>
  <si>
    <t>途中入退所以外の可不足額( e )</t>
  </si>
  <si>
    <t>前月分過不足額計( C )=( c )＋( d )＋( e )</t>
  </si>
  <si>
    <t>合計( A )＋( C )</t>
  </si>
  <si>
    <t>令和　年度  月分の子ども・子育て支援教育・保育給付費を以下のとおり請求します。</t>
  </si>
  <si>
    <t>1・2号の利用定員合計36人以上300人以下の施設に加算</t>
  </si>
  <si>
    <t>減価償却との重複なし</t>
  </si>
  <si>
    <t>1･2号のみ。１号の単価は235円×給食実施日数</t>
  </si>
  <si>
    <t>　　　　　　(短時間)</t>
  </si>
  <si>
    <t>（施設内調理、外部搬入（内・外）と週当たり日数を選択してください。区分に応じて単価変動）</t>
  </si>
  <si>
    <t>当月の土曜日閉所日数を記載してください。</t>
  </si>
  <si>
    <t>非常勤講師を配置する１号の利用定員が35人以下又は121以上の施設に加算</t>
  </si>
  <si>
    <t>１号・２号の利用定員に応じて加配上限人数と加算額が異なる</t>
  </si>
  <si>
    <r>
      <t>令和</t>
    </r>
    <r>
      <rPr>
        <sz val="11"/>
        <color indexed="10"/>
        <rFont val="ＭＳ Ｐゴシック"/>
        <family val="3"/>
      </rPr>
      <t>５</t>
    </r>
    <r>
      <rPr>
        <sz val="11"/>
        <color theme="1"/>
        <rFont val="Calibri"/>
        <family val="3"/>
      </rPr>
      <t>年度</t>
    </r>
    <r>
      <rPr>
        <sz val="11"/>
        <color indexed="10"/>
        <rFont val="ＭＳ Ｐゴシック"/>
        <family val="3"/>
      </rPr>
      <t>５</t>
    </r>
    <r>
      <rPr>
        <sz val="11"/>
        <color theme="1"/>
        <rFont val="Calibri"/>
        <family val="3"/>
      </rPr>
      <t>月分の子ども・子育て支援教育・保育給付費を以下のとおり請求します。</t>
    </r>
  </si>
  <si>
    <t>社会福祉法人　鹿屋福祉会　鹿屋保育園</t>
  </si>
  <si>
    <t>理事長　鹿屋　太郎</t>
  </si>
  <si>
    <t>鹿屋市共栄町20番１号</t>
  </si>
  <si>
    <t>鹿屋保育園</t>
  </si>
  <si>
    <t>認定こども園</t>
  </si>
  <si>
    <r>
      <t>3月のみ</t>
    </r>
    <r>
      <rPr>
        <b/>
        <sz val="11"/>
        <color indexed="10"/>
        <rFont val="ＭＳ Ｐゴシック"/>
        <family val="3"/>
      </rPr>
      <t>（A、Bの区分を選択ください。区分に応じて単価変動）</t>
    </r>
  </si>
  <si>
    <t>A、Bの区分を選択ください。区分に応じて単価変動</t>
  </si>
  <si>
    <t>A、Bの区分を選択ください。区分に応じて単価変動</t>
  </si>
  <si>
    <t>○○　○○</t>
  </si>
  <si>
    <t>R○○.○○.○○</t>
  </si>
  <si>
    <t>住所</t>
  </si>
  <si>
    <t>鹿屋市</t>
  </si>
  <si>
    <t>利用児童一覧</t>
  </si>
  <si>
    <t>　　　　　令和　年　月分</t>
  </si>
  <si>
    <t>No</t>
  </si>
  <si>
    <t>児童氏名</t>
  </si>
  <si>
    <t>生年月日</t>
  </si>
  <si>
    <t>利用開始日</t>
  </si>
  <si>
    <t>認定区分</t>
  </si>
  <si>
    <t>副食費
徴収免除</t>
  </si>
  <si>
    <t>備考</t>
  </si>
  <si>
    <t>4歳以上児</t>
  </si>
  <si>
    <t>3歳児</t>
  </si>
  <si>
    <t>満3歳児</t>
  </si>
  <si>
    <t>1・2歳児</t>
  </si>
  <si>
    <t>乳児</t>
  </si>
  <si>
    <t>利用者負担</t>
  </si>
  <si>
    <t>H○○.○○.○○</t>
  </si>
  <si>
    <t>１号</t>
  </si>
  <si>
    <t>２号</t>
  </si>
  <si>
    <t>３号</t>
  </si>
  <si>
    <t>-</t>
  </si>
  <si>
    <t>○</t>
  </si>
  <si>
    <t>R○.○.○</t>
  </si>
  <si>
    <t>鹿屋保育園</t>
  </si>
  <si>
    <t>満3歳児</t>
  </si>
  <si>
    <t>標準時間</t>
  </si>
  <si>
    <t>短時間</t>
  </si>
  <si>
    <t>学年齢</t>
  </si>
  <si>
    <t>学年齢</t>
  </si>
  <si>
    <r>
      <t>令和</t>
    </r>
    <r>
      <rPr>
        <sz val="11"/>
        <color indexed="10"/>
        <rFont val="ＭＳ Ｐゴシック"/>
        <family val="3"/>
      </rPr>
      <t>５</t>
    </r>
    <r>
      <rPr>
        <sz val="11"/>
        <color indexed="8"/>
        <rFont val="ＭＳ Ｐゴシック"/>
        <family val="3"/>
      </rPr>
      <t>年</t>
    </r>
    <r>
      <rPr>
        <sz val="11"/>
        <color indexed="10"/>
        <rFont val="ＭＳ Ｐゴシック"/>
        <family val="3"/>
      </rPr>
      <t>５</t>
    </r>
    <r>
      <rPr>
        <sz val="11"/>
        <color indexed="8"/>
        <rFont val="ＭＳ Ｐゴシック"/>
        <family val="3"/>
      </rPr>
      <t>月分</t>
    </r>
  </si>
  <si>
    <t>鹿屋銀行</t>
  </si>
  <si>
    <t>鹿屋支店</t>
  </si>
  <si>
    <t>普通</t>
  </si>
  <si>
    <t>123456</t>
  </si>
  <si>
    <t>社会福祉法人　鹿屋福祉会　理事長　鹿屋太郎</t>
  </si>
  <si>
    <t>(令和　年度　月分)</t>
  </si>
  <si>
    <r>
      <t>(令和</t>
    </r>
    <r>
      <rPr>
        <sz val="11"/>
        <color indexed="10"/>
        <rFont val="ＭＳ Ｐゴシック"/>
        <family val="3"/>
      </rPr>
      <t>５</t>
    </r>
    <r>
      <rPr>
        <sz val="11"/>
        <color theme="1"/>
        <rFont val="Calibri"/>
        <family val="3"/>
      </rPr>
      <t>年度</t>
    </r>
    <r>
      <rPr>
        <sz val="11"/>
        <color indexed="10"/>
        <rFont val="ＭＳ Ｐゴシック"/>
        <family val="3"/>
      </rPr>
      <t>５</t>
    </r>
    <r>
      <rPr>
        <sz val="11"/>
        <color theme="1"/>
        <rFont val="Calibri"/>
        <family val="3"/>
      </rPr>
      <t>月分)</t>
    </r>
  </si>
</sst>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
    <numFmt numFmtId="177" formatCode="#,###"/>
    <numFmt numFmtId="178" formatCode="#,##0&quot;人&quot;"/>
    <numFmt numFmtId="179" formatCode="#,##0_ "/>
    <numFmt numFmtId="180" formatCode="#,##0;&quot;▲ &quot;#,##0"/>
    <numFmt numFmtId="181" formatCode="##/100"/>
    <numFmt numFmtId="182" formatCode="#,##0.00_ "/>
    <numFmt numFmtId="183" formatCode="0_);[Red]\(0\)"/>
    <numFmt numFmtId="184" formatCode="0&quot;歳児&quot;"/>
    <numFmt numFmtId="185" formatCode="0&quot;号&quot;"/>
    <numFmt numFmtId="186" formatCode="&quot;第&quot;0"/>
    <numFmt numFmtId="187" formatCode="&quot;第&quot;0&quot;子&quot;"/>
    <numFmt numFmtId="188" formatCode="#,##0_);[Red]\(#,##0\)"/>
    <numFmt numFmtId="189" formatCode="0&quot;日&quot;"/>
    <numFmt numFmtId="190" formatCode="0.00_);[Red]\(0.00\)"/>
    <numFmt numFmtId="191" formatCode="#,##0;&quot;△ &quot;#,##0"/>
    <numFmt numFmtId="192" formatCode="0;&quot;△ &quot;0"/>
    <numFmt numFmtId="193" formatCode="#,##0&quot;日&quot;"/>
    <numFmt numFmtId="194" formatCode="[$]ggge&quot;年&quot;m&quot;月&quot;d&quot;日&quot;;@"/>
    <numFmt numFmtId="195" formatCode="&quot;¥&quot;#,##0_);[Red]\(&quot;¥&quot;#,##0\)"/>
  </numFmts>
  <fonts count="60">
    <font>
      <sz val="11"/>
      <color theme="1"/>
      <name val="Calibri"/>
      <family val="3"/>
    </font>
    <font>
      <sz val="11"/>
      <color indexed="8"/>
      <name val="ＭＳ Ｐゴシック"/>
      <family val="3"/>
    </font>
    <font>
      <sz val="6"/>
      <name val="ＭＳ Ｐゴシック"/>
      <family val="3"/>
    </font>
    <font>
      <sz val="11"/>
      <name val="ＭＳ Ｐゴシック"/>
      <family val="3"/>
    </font>
    <font>
      <sz val="11"/>
      <name val="明朝"/>
      <family val="3"/>
    </font>
    <font>
      <b/>
      <sz val="11"/>
      <color indexed="10"/>
      <name val="ＭＳ Ｐゴシック"/>
      <family val="3"/>
    </font>
    <font>
      <sz val="11"/>
      <color indexed="10"/>
      <name val="ＭＳ Ｐゴシック"/>
      <family val="3"/>
    </font>
    <font>
      <sz val="9"/>
      <name val="MS P ゴシック"/>
      <family val="3"/>
    </font>
    <font>
      <sz val="6"/>
      <name val="ＭＳ 明朝"/>
      <family val="1"/>
    </font>
    <font>
      <sz val="16"/>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8"/>
      <name val="ＭＳ 明朝"/>
      <family val="1"/>
    </font>
    <font>
      <u val="single"/>
      <sz val="11"/>
      <color indexed="20"/>
      <name val="ＭＳ Ｐゴシック"/>
      <family val="3"/>
    </font>
    <font>
      <sz val="11"/>
      <color indexed="17"/>
      <name val="ＭＳ Ｐゴシック"/>
      <family val="3"/>
    </font>
    <font>
      <sz val="14"/>
      <color indexed="8"/>
      <name val="ＭＳ Ｐゴシック"/>
      <family val="3"/>
    </font>
    <font>
      <sz val="10"/>
      <color indexed="8"/>
      <name val="ＭＳ Ｐゴシック"/>
      <family val="3"/>
    </font>
    <font>
      <sz val="8"/>
      <color indexed="8"/>
      <name val="ＭＳ Ｐゴシック"/>
      <family val="3"/>
    </font>
    <font>
      <sz val="16"/>
      <color indexed="8"/>
      <name val="ＭＳ Ｐゴシック"/>
      <family val="3"/>
    </font>
    <font>
      <sz val="11"/>
      <color indexed="10"/>
      <name val="HGS行書体"/>
      <family val="4"/>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明朝"/>
      <family val="1"/>
    </font>
    <font>
      <u val="single"/>
      <sz val="11"/>
      <color theme="11"/>
      <name val="Calibri"/>
      <family val="3"/>
    </font>
    <font>
      <sz val="11"/>
      <color rgb="FF006100"/>
      <name val="Calibri"/>
      <family val="3"/>
    </font>
    <font>
      <sz val="14"/>
      <color theme="1"/>
      <name val="Calibri"/>
      <family val="3"/>
    </font>
    <font>
      <sz val="10"/>
      <color theme="1"/>
      <name val="Calibri"/>
      <family val="3"/>
    </font>
    <font>
      <b/>
      <sz val="11"/>
      <color rgb="FFFF0000"/>
      <name val="Calibri"/>
      <family val="3"/>
    </font>
    <font>
      <sz val="11"/>
      <name val="Calibri"/>
      <family val="3"/>
    </font>
    <font>
      <sz val="16"/>
      <color theme="1"/>
      <name val="Calibri"/>
      <family val="3"/>
    </font>
    <font>
      <sz val="8"/>
      <color theme="1"/>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Down="1">
      <left style="thin"/>
      <right style="thin"/>
      <top style="thin"/>
      <bottom style="thin"/>
      <diagonal style="thin"/>
    </border>
    <border>
      <left style="thin"/>
      <right style="thin"/>
      <top style="thin"/>
      <bottom style="thick"/>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right style="thin"/>
      <top style="medium"/>
      <bottom style="medium"/>
    </border>
    <border>
      <left style="thin"/>
      <right style="medium"/>
      <top style="medium"/>
      <bottom style="medium"/>
    </border>
    <border>
      <left style="medium"/>
      <right>
        <color indexed="63"/>
      </right>
      <top style="medium"/>
      <bottom style="medium"/>
    </border>
    <border>
      <left style="thin"/>
      <right>
        <color indexed="63"/>
      </right>
      <top style="thin"/>
      <bottom style="thin"/>
    </border>
    <border>
      <left>
        <color indexed="63"/>
      </left>
      <right style="thin"/>
      <top style="thin"/>
      <bottom style="thin"/>
    </border>
    <border>
      <left style="thin"/>
      <right style="thin"/>
      <top style="thick"/>
      <bottom style="thin"/>
    </border>
    <border>
      <left style="thin"/>
      <right style="thick"/>
      <top style="thick"/>
      <bottom style="thin"/>
    </border>
    <border>
      <left style="thin"/>
      <right style="thick"/>
      <top style="thin"/>
      <bottom style="thick"/>
    </border>
    <border>
      <left/>
      <right/>
      <top/>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ck"/>
      <right>
        <color indexed="63"/>
      </right>
      <top style="thin"/>
      <bottom style="thick"/>
    </border>
    <border>
      <left>
        <color indexed="63"/>
      </left>
      <right>
        <color indexed="63"/>
      </right>
      <top style="thin"/>
      <bottom style="thick"/>
    </border>
    <border>
      <left>
        <color indexed="63"/>
      </left>
      <right style="thin"/>
      <top style="thin"/>
      <bottom style="thick"/>
    </border>
    <border>
      <left style="thin"/>
      <right>
        <color indexed="63"/>
      </right>
      <top style="medium"/>
      <bottom style="medium"/>
    </border>
    <border>
      <left>
        <color indexed="63"/>
      </left>
      <right style="thin"/>
      <top style="medium"/>
      <bottom style="medium"/>
    </border>
    <border>
      <left style="thin"/>
      <right>
        <color indexed="63"/>
      </right>
      <top style="thin"/>
      <bottom style="thick"/>
    </border>
    <border>
      <left style="thick"/>
      <right>
        <color indexed="63"/>
      </right>
      <top style="thick"/>
      <bottom style="thin"/>
    </border>
    <border>
      <left>
        <color indexed="63"/>
      </left>
      <right>
        <color indexed="63"/>
      </right>
      <top style="thick"/>
      <bottom style="thin"/>
    </border>
    <border>
      <left>
        <color indexed="63"/>
      </left>
      <right style="thin"/>
      <top style="thick"/>
      <bottom style="thin"/>
    </border>
  </borders>
  <cellStyleXfs count="7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3" fillId="0" borderId="0">
      <alignment/>
      <protection/>
    </xf>
    <xf numFmtId="0" fontId="3" fillId="0" borderId="0">
      <alignment/>
      <protection/>
    </xf>
    <xf numFmtId="0" fontId="3" fillId="0" borderId="0">
      <alignment/>
      <protection/>
    </xf>
    <xf numFmtId="0" fontId="4" fillId="0" borderId="0">
      <alignment/>
      <protection/>
    </xf>
    <xf numFmtId="0" fontId="3" fillId="0" borderId="0">
      <alignment vertical="center"/>
      <protection/>
    </xf>
    <xf numFmtId="0" fontId="0" fillId="0" borderId="0">
      <alignment vertical="center"/>
      <protection/>
    </xf>
    <xf numFmtId="0" fontId="3" fillId="0" borderId="0">
      <alignment vertical="center"/>
      <protection/>
    </xf>
    <xf numFmtId="0" fontId="0" fillId="0" borderId="0">
      <alignment vertical="center"/>
      <protection/>
    </xf>
    <xf numFmtId="0" fontId="0" fillId="0" borderId="0">
      <alignment vertical="center"/>
      <protection/>
    </xf>
    <xf numFmtId="0" fontId="50" fillId="0" borderId="0">
      <alignment vertical="center"/>
      <protection/>
    </xf>
    <xf numFmtId="0" fontId="0" fillId="0" borderId="0">
      <alignment vertical="center"/>
      <protection/>
    </xf>
    <xf numFmtId="0" fontId="51" fillId="0" borderId="0" applyNumberFormat="0" applyFill="0" applyBorder="0" applyAlignment="0" applyProtection="0"/>
    <xf numFmtId="0" fontId="52" fillId="32" borderId="0" applyNumberFormat="0" applyBorder="0" applyAlignment="0" applyProtection="0"/>
  </cellStyleXfs>
  <cellXfs count="188">
    <xf numFmtId="0" fontId="0" fillId="0" borderId="0" xfId="0" applyFont="1" applyAlignment="1">
      <alignment vertical="center"/>
    </xf>
    <xf numFmtId="0" fontId="0" fillId="0" borderId="10" xfId="0" applyBorder="1" applyAlignment="1">
      <alignment vertical="center"/>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vertical="center"/>
    </xf>
    <xf numFmtId="0" fontId="0" fillId="0" borderId="10" xfId="0" applyBorder="1" applyAlignment="1">
      <alignment vertical="center" shrinkToFit="1"/>
    </xf>
    <xf numFmtId="0" fontId="53" fillId="0" borderId="12" xfId="0" applyFont="1" applyBorder="1" applyAlignment="1">
      <alignment horizontal="center" vertical="center" shrinkToFit="1"/>
    </xf>
    <xf numFmtId="0" fontId="0" fillId="0" borderId="13" xfId="0" applyBorder="1" applyAlignment="1">
      <alignment horizontal="center" vertical="center"/>
    </xf>
    <xf numFmtId="0" fontId="0" fillId="0" borderId="14" xfId="0" applyBorder="1" applyAlignment="1">
      <alignment horizontal="center" vertical="center"/>
    </xf>
    <xf numFmtId="177" fontId="0" fillId="0" borderId="10" xfId="0" applyNumberFormat="1" applyBorder="1" applyAlignment="1">
      <alignment vertical="center"/>
    </xf>
    <xf numFmtId="38" fontId="0" fillId="0" borderId="10" xfId="49" applyFont="1" applyBorder="1" applyAlignment="1">
      <alignment vertical="center"/>
    </xf>
    <xf numFmtId="177" fontId="0" fillId="0" borderId="11" xfId="0" applyNumberFormat="1" applyBorder="1" applyAlignment="1">
      <alignment vertical="center"/>
    </xf>
    <xf numFmtId="191" fontId="0" fillId="0" borderId="10" xfId="49" applyNumberFormat="1" applyFont="1" applyBorder="1" applyAlignment="1">
      <alignment vertical="center"/>
    </xf>
    <xf numFmtId="177" fontId="53" fillId="0" borderId="10" xfId="49" applyNumberFormat="1" applyFont="1" applyBorder="1" applyAlignment="1">
      <alignment vertical="center"/>
    </xf>
    <xf numFmtId="0" fontId="0" fillId="0" borderId="13" xfId="0"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15" xfId="0" applyBorder="1" applyAlignment="1">
      <alignment vertical="center"/>
    </xf>
    <xf numFmtId="0" fontId="0" fillId="0" borderId="10" xfId="0" applyBorder="1" applyAlignment="1">
      <alignment vertical="center"/>
    </xf>
    <xf numFmtId="0" fontId="53" fillId="0" borderId="0" xfId="0" applyFont="1" applyBorder="1" applyAlignment="1">
      <alignment horizontal="center" vertical="center" shrinkToFit="1"/>
    </xf>
    <xf numFmtId="0" fontId="0" fillId="0" borderId="16" xfId="0" applyBorder="1" applyAlignment="1">
      <alignment horizontal="center" vertical="center"/>
    </xf>
    <xf numFmtId="0" fontId="0" fillId="0" borderId="17" xfId="0" applyBorder="1" applyAlignment="1">
      <alignment horizontal="center" vertical="center"/>
    </xf>
    <xf numFmtId="0" fontId="42" fillId="0" borderId="18" xfId="0" applyFont="1" applyBorder="1" applyAlignment="1">
      <alignment vertical="center" textRotation="255" shrinkToFit="1"/>
    </xf>
    <xf numFmtId="0" fontId="0" fillId="0" borderId="0" xfId="0" applyAlignment="1">
      <alignment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54" fillId="0" borderId="10" xfId="0" applyFont="1" applyBorder="1" applyAlignment="1">
      <alignment horizontal="center" vertical="center" wrapText="1"/>
    </xf>
    <xf numFmtId="0" fontId="0" fillId="33" borderId="10" xfId="0" applyFill="1" applyBorder="1" applyAlignment="1">
      <alignment horizontal="center" vertical="center" shrinkToFit="1"/>
    </xf>
    <xf numFmtId="0" fontId="0" fillId="0" borderId="19" xfId="0" applyBorder="1" applyAlignment="1">
      <alignment vertical="center" shrinkToFit="1"/>
    </xf>
    <xf numFmtId="0" fontId="55" fillId="0" borderId="0" xfId="0" applyFont="1" applyAlignment="1">
      <alignment vertical="center"/>
    </xf>
    <xf numFmtId="0" fontId="0" fillId="0" borderId="10" xfId="0" applyBorder="1" applyAlignment="1">
      <alignment horizontal="center" vertical="center"/>
    </xf>
    <xf numFmtId="193" fontId="0" fillId="0" borderId="10" xfId="0" applyNumberFormat="1" applyBorder="1" applyAlignment="1">
      <alignment horizontal="center" vertical="center"/>
    </xf>
    <xf numFmtId="0" fontId="0" fillId="0" borderId="20" xfId="0" applyBorder="1" applyAlignment="1">
      <alignment vertical="center" shrinkToFit="1"/>
    </xf>
    <xf numFmtId="0" fontId="0" fillId="33" borderId="10" xfId="0" applyFill="1" applyBorder="1" applyAlignment="1">
      <alignment horizontal="right" vertical="center" shrinkToFit="1"/>
    </xf>
    <xf numFmtId="178" fontId="0" fillId="2" borderId="10" xfId="0" applyNumberFormat="1" applyFont="1" applyFill="1" applyBorder="1" applyAlignment="1">
      <alignment horizontal="center" vertical="center" wrapText="1"/>
    </xf>
    <xf numFmtId="49" fontId="0" fillId="0" borderId="14" xfId="0" applyNumberFormat="1" applyBorder="1" applyAlignment="1">
      <alignment horizontal="center" vertical="center"/>
    </xf>
    <xf numFmtId="178" fontId="42" fillId="2" borderId="10" xfId="0" applyNumberFormat="1" applyFont="1" applyFill="1" applyBorder="1" applyAlignment="1">
      <alignment horizontal="center" vertical="center" wrapText="1"/>
    </xf>
    <xf numFmtId="0" fontId="42" fillId="0" borderId="10" xfId="0" applyFont="1" applyBorder="1" applyAlignment="1">
      <alignment vertical="center"/>
    </xf>
    <xf numFmtId="38" fontId="42" fillId="0" borderId="10" xfId="49" applyFont="1" applyBorder="1" applyAlignment="1">
      <alignment vertical="center"/>
    </xf>
    <xf numFmtId="178" fontId="0" fillId="2" borderId="10" xfId="0" applyNumberFormat="1" applyFill="1" applyBorder="1" applyAlignment="1">
      <alignment horizontal="center" vertical="center"/>
    </xf>
    <xf numFmtId="0" fontId="0" fillId="0" borderId="15" xfId="0" applyFill="1" applyBorder="1" applyAlignment="1">
      <alignment horizontal="left" vertical="center"/>
    </xf>
    <xf numFmtId="38" fontId="0" fillId="0" borderId="0" xfId="49" applyFont="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vertical="center"/>
    </xf>
    <xf numFmtId="0" fontId="0" fillId="0" borderId="15" xfId="0" applyFill="1" applyBorder="1" applyAlignment="1">
      <alignment horizontal="left" vertical="center"/>
    </xf>
    <xf numFmtId="178" fontId="42" fillId="2" borderId="10" xfId="0" applyNumberFormat="1" applyFont="1" applyFill="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193" fontId="0" fillId="2" borderId="10" xfId="0" applyNumberFormat="1" applyFill="1" applyBorder="1" applyAlignment="1">
      <alignment horizontal="center" vertical="center"/>
    </xf>
    <xf numFmtId="0" fontId="0" fillId="0" borderId="0" xfId="0" applyBorder="1" applyAlignment="1">
      <alignment vertical="center"/>
    </xf>
    <xf numFmtId="0" fontId="0" fillId="0" borderId="15" xfId="0" applyFill="1" applyBorder="1" applyAlignment="1">
      <alignment vertical="center"/>
    </xf>
    <xf numFmtId="0" fontId="5" fillId="0" borderId="0" xfId="0" applyFont="1" applyAlignment="1">
      <alignment vertical="center"/>
    </xf>
    <xf numFmtId="0" fontId="0" fillId="0" borderId="0" xfId="0" applyFill="1" applyBorder="1" applyAlignment="1">
      <alignment vertical="center"/>
    </xf>
    <xf numFmtId="38" fontId="3" fillId="0" borderId="0" xfId="49" applyFont="1" applyFill="1" applyBorder="1" applyAlignment="1" applyProtection="1">
      <alignment vertical="center" shrinkToFit="1"/>
      <protection hidden="1"/>
    </xf>
    <xf numFmtId="38" fontId="3" fillId="0" borderId="15" xfId="49" applyFont="1" applyFill="1" applyBorder="1" applyAlignment="1" applyProtection="1">
      <alignment vertical="center"/>
      <protection hidden="1"/>
    </xf>
    <xf numFmtId="0" fontId="3" fillId="0" borderId="0" xfId="0" applyFont="1" applyAlignment="1">
      <alignment vertical="center"/>
    </xf>
    <xf numFmtId="193" fontId="42" fillId="2" borderId="10" xfId="0" applyNumberFormat="1" applyFont="1" applyFill="1" applyBorder="1" applyAlignment="1">
      <alignment horizontal="center" vertical="center"/>
    </xf>
    <xf numFmtId="0" fontId="0" fillId="0" borderId="0" xfId="0" applyAlignment="1">
      <alignment horizontal="left" vertical="center"/>
    </xf>
    <xf numFmtId="0" fontId="42" fillId="0" borderId="10" xfId="0" applyFont="1" applyBorder="1" applyAlignment="1">
      <alignment horizontal="center" vertical="center"/>
    </xf>
    <xf numFmtId="0" fontId="50" fillId="0" borderId="0" xfId="71">
      <alignment vertical="center"/>
      <protection/>
    </xf>
    <xf numFmtId="0" fontId="50" fillId="0" borderId="0" xfId="71" applyAlignment="1">
      <alignment horizontal="center" vertical="center"/>
      <protection/>
    </xf>
    <xf numFmtId="0" fontId="42" fillId="0" borderId="14" xfId="0" applyFont="1" applyBorder="1" applyAlignment="1">
      <alignment horizontal="center" vertical="center"/>
    </xf>
    <xf numFmtId="177" fontId="0" fillId="0" borderId="10" xfId="49" applyNumberFormat="1" applyFont="1" applyBorder="1" applyAlignment="1">
      <alignment vertical="center"/>
    </xf>
    <xf numFmtId="0" fontId="56" fillId="33" borderId="10" xfId="0" applyFont="1" applyFill="1" applyBorder="1" applyAlignment="1">
      <alignment horizontal="center" vertical="center" shrinkToFit="1"/>
    </xf>
    <xf numFmtId="38" fontId="56" fillId="0" borderId="10" xfId="0" applyNumberFormat="1" applyFont="1" applyBorder="1" applyAlignment="1">
      <alignment horizontal="center" vertical="center"/>
    </xf>
    <xf numFmtId="38" fontId="0" fillId="0" borderId="10" xfId="0" applyNumberFormat="1" applyBorder="1" applyAlignment="1">
      <alignment horizontal="center" vertical="center"/>
    </xf>
    <xf numFmtId="38" fontId="56" fillId="0" borderId="10" xfId="0" applyNumberFormat="1" applyFont="1" applyBorder="1" applyAlignment="1">
      <alignment horizontal="right" vertical="center"/>
    </xf>
    <xf numFmtId="38" fontId="56" fillId="0" borderId="13" xfId="0" applyNumberFormat="1" applyFont="1" applyBorder="1" applyAlignment="1">
      <alignment horizontal="right" vertical="center"/>
    </xf>
    <xf numFmtId="177" fontId="53" fillId="0" borderId="21" xfId="0" applyNumberFormat="1" applyFont="1" applyBorder="1" applyAlignment="1">
      <alignment horizontal="right" vertical="center" shrinkToFit="1"/>
    </xf>
    <xf numFmtId="177" fontId="53" fillId="0" borderId="22" xfId="0" applyNumberFormat="1" applyFont="1" applyBorder="1" applyAlignment="1">
      <alignment horizontal="right" vertical="center" shrinkToFit="1"/>
    </xf>
    <xf numFmtId="177" fontId="53" fillId="0" borderId="12" xfId="0" applyNumberFormat="1" applyFont="1" applyBorder="1" applyAlignment="1">
      <alignment horizontal="right" vertical="center" shrinkToFit="1"/>
    </xf>
    <xf numFmtId="177" fontId="53" fillId="0" borderId="23" xfId="0" applyNumberFormat="1" applyFont="1" applyBorder="1" applyAlignment="1">
      <alignment horizontal="right" vertical="center" shrinkToFit="1"/>
    </xf>
    <xf numFmtId="0" fontId="53" fillId="0" borderId="0" xfId="0" applyFont="1" applyBorder="1" applyAlignment="1">
      <alignment horizontal="right" vertical="center" shrinkToFit="1"/>
    </xf>
    <xf numFmtId="177" fontId="53" fillId="0" borderId="0" xfId="0" applyNumberFormat="1" applyFont="1" applyBorder="1" applyAlignment="1">
      <alignment horizontal="right" vertical="center" shrinkToFit="1"/>
    </xf>
    <xf numFmtId="38" fontId="0" fillId="0" borderId="16" xfId="49" applyFont="1" applyBorder="1" applyAlignment="1">
      <alignment horizontal="right" vertical="center"/>
    </xf>
    <xf numFmtId="38" fontId="42" fillId="0" borderId="16" xfId="49" applyFont="1" applyBorder="1" applyAlignment="1">
      <alignment horizontal="right" vertical="center"/>
    </xf>
    <xf numFmtId="38" fontId="42" fillId="0" borderId="10" xfId="0" applyNumberFormat="1" applyFont="1" applyBorder="1" applyAlignment="1">
      <alignment horizontal="right" vertical="center"/>
    </xf>
    <xf numFmtId="38" fontId="0" fillId="0" borderId="10" xfId="0" applyNumberFormat="1" applyBorder="1" applyAlignment="1">
      <alignment horizontal="right" vertical="center"/>
    </xf>
    <xf numFmtId="38" fontId="0" fillId="0" borderId="13" xfId="0" applyNumberFormat="1" applyBorder="1" applyAlignment="1">
      <alignment horizontal="right" vertical="center"/>
    </xf>
    <xf numFmtId="38" fontId="56" fillId="0" borderId="16" xfId="49" applyFont="1" applyBorder="1" applyAlignment="1">
      <alignment horizontal="right" vertical="center"/>
    </xf>
    <xf numFmtId="0" fontId="0" fillId="0" borderId="0" xfId="71" applyFont="1">
      <alignment vertical="center"/>
      <protection/>
    </xf>
    <xf numFmtId="0" fontId="0" fillId="0" borderId="0" xfId="71" applyFont="1" applyAlignment="1">
      <alignment horizontal="center" vertical="center"/>
      <protection/>
    </xf>
    <xf numFmtId="0" fontId="0" fillId="0" borderId="0" xfId="71" applyFont="1" applyAlignment="1">
      <alignment horizontal="right" vertical="center"/>
      <protection/>
    </xf>
    <xf numFmtId="0" fontId="56" fillId="0" borderId="10" xfId="71" applyFont="1" applyBorder="1" applyAlignment="1">
      <alignment horizontal="center" vertical="center"/>
      <protection/>
    </xf>
    <xf numFmtId="57" fontId="56" fillId="0" borderId="10" xfId="71" applyNumberFormat="1" applyFont="1" applyBorder="1" applyAlignment="1">
      <alignment horizontal="center" vertical="center"/>
      <protection/>
    </xf>
    <xf numFmtId="0" fontId="0" fillId="0" borderId="10" xfId="71" applyFont="1" applyBorder="1" applyAlignment="1">
      <alignment horizontal="center" vertical="center"/>
      <protection/>
    </xf>
    <xf numFmtId="14" fontId="0" fillId="0" borderId="0" xfId="0" applyNumberFormat="1" applyFont="1" applyAlignment="1">
      <alignment vertical="center"/>
    </xf>
    <xf numFmtId="0" fontId="0" fillId="0" borderId="0" xfId="0" applyFont="1" applyAlignment="1">
      <alignment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0" fillId="0" borderId="14" xfId="0" applyFont="1" applyBorder="1" applyAlignment="1">
      <alignment horizontal="center" vertical="center"/>
    </xf>
    <xf numFmtId="0" fontId="42" fillId="0" borderId="0" xfId="71" applyFont="1" applyAlignment="1">
      <alignment horizontal="right" vertical="center"/>
      <protection/>
    </xf>
    <xf numFmtId="0" fontId="42" fillId="0" borderId="10" xfId="71" applyFont="1" applyBorder="1" applyAlignment="1">
      <alignment horizontal="center" vertical="center"/>
      <protection/>
    </xf>
    <xf numFmtId="57" fontId="42" fillId="0" borderId="10" xfId="71" applyNumberFormat="1" applyFont="1" applyBorder="1" applyAlignment="1">
      <alignment horizontal="center" vertical="center"/>
      <protection/>
    </xf>
    <xf numFmtId="0" fontId="42" fillId="0" borderId="13" xfId="0" applyFont="1" applyBorder="1" applyAlignment="1">
      <alignment horizontal="center" vertical="center"/>
    </xf>
    <xf numFmtId="49" fontId="42" fillId="0" borderId="14" xfId="0" applyNumberFormat="1" applyFont="1" applyBorder="1" applyAlignment="1">
      <alignment horizontal="center" vertical="center"/>
    </xf>
    <xf numFmtId="0" fontId="0" fillId="0" borderId="0" xfId="0" applyAlignment="1">
      <alignment horizontal="left" vertical="center"/>
    </xf>
    <xf numFmtId="0" fontId="57" fillId="0" borderId="0" xfId="0" applyFont="1" applyAlignment="1">
      <alignment horizontal="center" vertical="center"/>
    </xf>
    <xf numFmtId="0" fontId="0" fillId="0" borderId="0" xfId="0" applyAlignment="1">
      <alignment horizontal="left" vertical="center" wrapText="1"/>
    </xf>
    <xf numFmtId="177" fontId="0" fillId="0" borderId="24" xfId="0" applyNumberFormat="1" applyBorder="1" applyAlignment="1">
      <alignment horizontal="center" vertical="center" shrinkToFit="1"/>
    </xf>
    <xf numFmtId="0" fontId="0" fillId="0" borderId="24" xfId="0" applyBorder="1" applyAlignment="1">
      <alignment horizontal="center" vertical="center" shrinkToFit="1"/>
    </xf>
    <xf numFmtId="194" fontId="0" fillId="0" borderId="0" xfId="0" applyNumberFormat="1" applyAlignment="1">
      <alignment horizontal="left"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53" fillId="0" borderId="0" xfId="0" applyFont="1" applyAlignment="1">
      <alignment horizontal="center" vertical="center"/>
    </xf>
    <xf numFmtId="0" fontId="0" fillId="0" borderId="19" xfId="0" applyBorder="1" applyAlignment="1">
      <alignment horizontal="center" vertical="center" shrinkToFit="1"/>
    </xf>
    <xf numFmtId="0" fontId="0" fillId="0" borderId="25" xfId="0" applyBorder="1" applyAlignment="1">
      <alignment horizontal="center" vertical="center" shrinkToFit="1"/>
    </xf>
    <xf numFmtId="0" fontId="0" fillId="0" borderId="20" xfId="0" applyBorder="1" applyAlignment="1">
      <alignment horizontal="center" vertical="center" shrinkToFit="1"/>
    </xf>
    <xf numFmtId="0" fontId="58" fillId="0" borderId="26" xfId="0" applyFont="1" applyBorder="1" applyAlignment="1">
      <alignment horizontal="center" vertical="center" wrapText="1" shrinkToFit="1"/>
    </xf>
    <xf numFmtId="0" fontId="58" fillId="0" borderId="27" xfId="0" applyFont="1" applyBorder="1" applyAlignment="1">
      <alignment horizontal="center" vertical="center" shrinkToFit="1"/>
    </xf>
    <xf numFmtId="0" fontId="0" fillId="0" borderId="13" xfId="0" applyBorder="1" applyAlignment="1">
      <alignment horizontal="center" vertical="center" textRotation="255"/>
    </xf>
    <xf numFmtId="0" fontId="0" fillId="0" borderId="28" xfId="0" applyBorder="1" applyAlignment="1">
      <alignment horizontal="center" vertical="center" textRotation="255"/>
    </xf>
    <xf numFmtId="0" fontId="0" fillId="0" borderId="14" xfId="0" applyBorder="1" applyAlignment="1">
      <alignment horizontal="center" vertical="center" textRotation="255"/>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5" xfId="0" applyBorder="1" applyAlignment="1">
      <alignment horizontal="center" vertical="center"/>
    </xf>
    <xf numFmtId="0" fontId="0" fillId="0" borderId="10" xfId="0" applyBorder="1" applyAlignment="1">
      <alignment horizontal="center" vertical="center" textRotation="255"/>
    </xf>
    <xf numFmtId="0" fontId="53" fillId="0" borderId="31" xfId="0" applyFont="1" applyBorder="1" applyAlignment="1">
      <alignment horizontal="center" vertical="center" shrinkToFit="1"/>
    </xf>
    <xf numFmtId="0" fontId="53" fillId="0" borderId="32" xfId="0" applyFont="1" applyBorder="1" applyAlignment="1">
      <alignment horizontal="center" vertical="center" shrinkToFit="1"/>
    </xf>
    <xf numFmtId="0" fontId="53" fillId="0" borderId="33" xfId="0" applyFont="1" applyBorder="1" applyAlignment="1">
      <alignment horizontal="center" vertical="center" shrinkToFit="1"/>
    </xf>
    <xf numFmtId="0" fontId="0" fillId="0" borderId="19" xfId="0" applyBorder="1" applyAlignment="1">
      <alignment horizontal="left" vertical="center" shrinkToFit="1"/>
    </xf>
    <xf numFmtId="0" fontId="0" fillId="0" borderId="20" xfId="0" applyBorder="1" applyAlignment="1">
      <alignment horizontal="left" vertical="center" shrinkToFit="1"/>
    </xf>
    <xf numFmtId="0" fontId="56" fillId="0" borderId="19" xfId="0" applyFont="1" applyBorder="1" applyAlignment="1">
      <alignment horizontal="center" vertical="center" wrapText="1"/>
    </xf>
    <xf numFmtId="0" fontId="56" fillId="0" borderId="25" xfId="0" applyFont="1" applyBorder="1" applyAlignment="1">
      <alignment horizontal="center" vertical="center" wrapText="1"/>
    </xf>
    <xf numFmtId="0" fontId="56" fillId="0" borderId="10" xfId="0" applyFont="1" applyBorder="1" applyAlignment="1">
      <alignment horizontal="center" vertical="center"/>
    </xf>
    <xf numFmtId="0" fontId="42" fillId="0" borderId="34" xfId="0" applyFont="1" applyBorder="1" applyAlignment="1">
      <alignment horizontal="left" vertical="center" shrinkToFit="1"/>
    </xf>
    <xf numFmtId="0" fontId="42" fillId="0" borderId="35" xfId="0" applyFont="1" applyBorder="1" applyAlignment="1">
      <alignment horizontal="left" vertical="center" shrinkToFit="1"/>
    </xf>
    <xf numFmtId="0" fontId="56" fillId="0" borderId="19" xfId="0" applyFont="1" applyBorder="1" applyAlignment="1">
      <alignment horizontal="left" vertical="center" shrinkToFit="1"/>
    </xf>
    <xf numFmtId="0" fontId="56" fillId="0" borderId="20" xfId="0" applyFont="1" applyBorder="1" applyAlignment="1">
      <alignment horizontal="left" vertical="center" shrinkToFit="1"/>
    </xf>
    <xf numFmtId="0" fontId="0" fillId="0" borderId="36" xfId="0" applyBorder="1" applyAlignment="1">
      <alignment horizontal="left" vertical="center" shrinkToFit="1"/>
    </xf>
    <xf numFmtId="0" fontId="0" fillId="0" borderId="33" xfId="0" applyBorder="1" applyAlignment="1">
      <alignment horizontal="left" vertical="center" shrinkToFit="1"/>
    </xf>
    <xf numFmtId="0" fontId="53" fillId="0" borderId="37" xfId="0" applyFont="1" applyBorder="1" applyAlignment="1">
      <alignment horizontal="center" vertical="center" shrinkToFit="1"/>
    </xf>
    <xf numFmtId="0" fontId="53" fillId="0" borderId="38" xfId="0" applyFont="1" applyBorder="1" applyAlignment="1">
      <alignment horizontal="center" vertical="center" shrinkToFit="1"/>
    </xf>
    <xf numFmtId="0" fontId="53" fillId="0" borderId="39" xfId="0" applyFont="1" applyBorder="1" applyAlignment="1">
      <alignment horizontal="center" vertical="center" shrinkToFit="1"/>
    </xf>
    <xf numFmtId="0" fontId="0" fillId="0" borderId="19" xfId="0" applyBorder="1" applyAlignment="1">
      <alignment horizontal="left" vertical="center"/>
    </xf>
    <xf numFmtId="0" fontId="0" fillId="0" borderId="20" xfId="0" applyBorder="1" applyAlignment="1">
      <alignment horizontal="left" vertical="center"/>
    </xf>
    <xf numFmtId="0" fontId="0" fillId="0" borderId="24" xfId="0" applyBorder="1" applyAlignment="1">
      <alignment horizontal="right" vertical="center"/>
    </xf>
    <xf numFmtId="176" fontId="0" fillId="2" borderId="19" xfId="0" applyNumberFormat="1" applyFill="1" applyBorder="1" applyAlignment="1">
      <alignment horizontal="center" vertical="center"/>
    </xf>
    <xf numFmtId="176" fontId="0" fillId="2" borderId="20" xfId="0" applyNumberFormat="1" applyFill="1" applyBorder="1" applyAlignment="1">
      <alignment horizontal="center" vertical="center"/>
    </xf>
    <xf numFmtId="178" fontId="0" fillId="2" borderId="19" xfId="0" applyNumberFormat="1" applyFill="1" applyBorder="1" applyAlignment="1">
      <alignment horizontal="center" vertical="center"/>
    </xf>
    <xf numFmtId="178" fontId="0" fillId="2" borderId="20" xfId="0" applyNumberFormat="1" applyFill="1" applyBorder="1" applyAlignment="1">
      <alignment horizontal="center" vertical="center"/>
    </xf>
    <xf numFmtId="0" fontId="0" fillId="2" borderId="19" xfId="0" applyFill="1" applyBorder="1" applyAlignment="1">
      <alignment horizontal="center" vertical="center"/>
    </xf>
    <xf numFmtId="0" fontId="0" fillId="2" borderId="25" xfId="0" applyFill="1" applyBorder="1" applyAlignment="1">
      <alignment horizontal="center" vertical="center"/>
    </xf>
    <xf numFmtId="0" fontId="0" fillId="2" borderId="20" xfId="0" applyFill="1" applyBorder="1" applyAlignment="1">
      <alignment horizontal="center" vertical="center"/>
    </xf>
    <xf numFmtId="178" fontId="0" fillId="2" borderId="25" xfId="0" applyNumberFormat="1" applyFill="1" applyBorder="1" applyAlignment="1">
      <alignment horizontal="center" vertical="center"/>
    </xf>
    <xf numFmtId="0" fontId="0" fillId="0" borderId="25" xfId="0" applyBorder="1" applyAlignment="1">
      <alignment horizontal="left" vertical="center"/>
    </xf>
    <xf numFmtId="38" fontId="0" fillId="0" borderId="19" xfId="49" applyFont="1" applyBorder="1" applyAlignment="1">
      <alignment horizontal="center" vertical="center"/>
    </xf>
    <xf numFmtId="38" fontId="0" fillId="0" borderId="20" xfId="49"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19" xfId="71" applyFont="1" applyBorder="1" applyAlignment="1">
      <alignment horizontal="center" vertical="center"/>
      <protection/>
    </xf>
    <xf numFmtId="0" fontId="0" fillId="0" borderId="20" xfId="71" applyFont="1" applyBorder="1" applyAlignment="1">
      <alignment horizontal="center" vertical="center"/>
      <protection/>
    </xf>
    <xf numFmtId="0" fontId="0" fillId="0" borderId="13" xfId="71" applyFont="1" applyBorder="1" applyAlignment="1">
      <alignment horizontal="center" vertical="center" wrapText="1"/>
      <protection/>
    </xf>
    <xf numFmtId="0" fontId="0" fillId="0" borderId="14" xfId="71" applyFont="1" applyBorder="1" applyAlignment="1">
      <alignment horizontal="center" vertical="center" wrapText="1"/>
      <protection/>
    </xf>
    <xf numFmtId="0" fontId="0" fillId="0" borderId="13" xfId="71" applyFont="1" applyBorder="1" applyAlignment="1">
      <alignment horizontal="center" vertical="center"/>
      <protection/>
    </xf>
    <xf numFmtId="0" fontId="0" fillId="0" borderId="14" xfId="71" applyFont="1" applyBorder="1" applyAlignment="1">
      <alignment horizontal="center" vertical="center"/>
      <protection/>
    </xf>
    <xf numFmtId="0" fontId="0" fillId="0" borderId="10" xfId="0" applyFont="1" applyBorder="1" applyAlignment="1">
      <alignment horizontal="center" vertical="center"/>
    </xf>
    <xf numFmtId="0" fontId="0" fillId="0" borderId="29" xfId="71" applyFont="1" applyBorder="1" applyAlignment="1">
      <alignment horizontal="center" vertical="center" wrapText="1"/>
      <protection/>
    </xf>
    <xf numFmtId="0" fontId="0" fillId="0" borderId="30" xfId="71" applyFont="1" applyBorder="1" applyAlignment="1">
      <alignment horizontal="center" vertical="center" wrapText="1"/>
      <protection/>
    </xf>
    <xf numFmtId="0" fontId="0" fillId="0" borderId="26" xfId="71" applyFont="1" applyBorder="1" applyAlignment="1">
      <alignment horizontal="center" vertical="center" wrapText="1"/>
      <protection/>
    </xf>
    <xf numFmtId="0" fontId="0" fillId="0" borderId="27" xfId="71" applyFont="1" applyBorder="1" applyAlignment="1">
      <alignment horizontal="center" vertical="center" wrapText="1"/>
      <protection/>
    </xf>
    <xf numFmtId="0" fontId="42" fillId="0" borderId="0" xfId="0" applyFont="1" applyAlignment="1">
      <alignment vertical="center"/>
    </xf>
    <xf numFmtId="0" fontId="42" fillId="0" borderId="0" xfId="0" applyFont="1" applyAlignment="1">
      <alignment vertical="center"/>
    </xf>
    <xf numFmtId="0" fontId="42" fillId="0" borderId="0" xfId="0" applyFont="1" applyAlignment="1">
      <alignment horizontal="left" vertical="center"/>
    </xf>
    <xf numFmtId="194" fontId="42" fillId="0" borderId="0" xfId="0" applyNumberFormat="1" applyFont="1" applyAlignment="1">
      <alignment horizontal="left" vertical="center"/>
    </xf>
    <xf numFmtId="0" fontId="42" fillId="0" borderId="13" xfId="0" applyFont="1" applyBorder="1" applyAlignment="1">
      <alignment horizontal="center" vertical="center"/>
    </xf>
    <xf numFmtId="0" fontId="42" fillId="0" borderId="14" xfId="0" applyFont="1" applyBorder="1" applyAlignment="1">
      <alignment horizontal="center" vertical="center"/>
    </xf>
    <xf numFmtId="0" fontId="42" fillId="0" borderId="10" xfId="0" applyFont="1" applyBorder="1" applyAlignment="1">
      <alignment horizontal="center" vertical="center"/>
    </xf>
    <xf numFmtId="178" fontId="42" fillId="2" borderId="19" xfId="0" applyNumberFormat="1" applyFont="1" applyFill="1" applyBorder="1" applyAlignment="1">
      <alignment horizontal="center" vertical="center"/>
    </xf>
    <xf numFmtId="178" fontId="42" fillId="2" borderId="20" xfId="0" applyNumberFormat="1" applyFont="1" applyFill="1" applyBorder="1" applyAlignment="1">
      <alignment horizontal="center" vertical="center"/>
    </xf>
    <xf numFmtId="0" fontId="42" fillId="2" borderId="19" xfId="0" applyFont="1" applyFill="1" applyBorder="1" applyAlignment="1">
      <alignment horizontal="center" vertical="center"/>
    </xf>
    <xf numFmtId="0" fontId="42" fillId="2" borderId="25" xfId="0" applyFont="1" applyFill="1" applyBorder="1" applyAlignment="1">
      <alignment horizontal="center" vertical="center"/>
    </xf>
    <xf numFmtId="0" fontId="42" fillId="2" borderId="20" xfId="0" applyFont="1" applyFill="1" applyBorder="1" applyAlignment="1">
      <alignment horizontal="center" vertical="center"/>
    </xf>
    <xf numFmtId="176" fontId="42" fillId="2" borderId="19" xfId="0" applyNumberFormat="1" applyFont="1" applyFill="1" applyBorder="1" applyAlignment="1">
      <alignment horizontal="center" vertical="center"/>
    </xf>
    <xf numFmtId="176" fontId="42" fillId="2" borderId="20" xfId="0" applyNumberFormat="1" applyFont="1" applyFill="1" applyBorder="1" applyAlignment="1">
      <alignment horizontal="center" vertical="center"/>
    </xf>
    <xf numFmtId="0" fontId="42" fillId="0" borderId="19" xfId="0" applyFont="1" applyBorder="1" applyAlignment="1">
      <alignment horizontal="center" vertical="center"/>
    </xf>
    <xf numFmtId="0" fontId="42" fillId="0" borderId="20" xfId="0" applyFont="1" applyBorder="1" applyAlignment="1">
      <alignment horizontal="center" vertical="center"/>
    </xf>
    <xf numFmtId="38" fontId="42" fillId="0" borderId="19" xfId="49" applyFont="1" applyBorder="1" applyAlignment="1">
      <alignment horizontal="center" vertical="center"/>
    </xf>
    <xf numFmtId="38" fontId="42" fillId="0" borderId="20" xfId="49" applyFont="1" applyBorder="1" applyAlignment="1">
      <alignment horizontal="center" vertical="center"/>
    </xf>
    <xf numFmtId="0" fontId="42" fillId="0" borderId="19" xfId="71" applyFont="1" applyBorder="1" applyAlignment="1">
      <alignment horizontal="center" vertical="center"/>
      <protection/>
    </xf>
    <xf numFmtId="0" fontId="42" fillId="0" borderId="20" xfId="71" applyFont="1" applyBorder="1" applyAlignment="1">
      <alignment horizontal="center" vertical="center"/>
      <protection/>
    </xf>
    <xf numFmtId="0" fontId="0" fillId="0" borderId="0" xfId="71" applyFont="1">
      <alignment vertical="center"/>
      <protection/>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10" xfId="62"/>
    <cellStyle name="標準 12" xfId="63"/>
    <cellStyle name="標準 13" xfId="64"/>
    <cellStyle name="標準 15" xfId="65"/>
    <cellStyle name="標準 2" xfId="66"/>
    <cellStyle name="標準 2 2" xfId="67"/>
    <cellStyle name="標準 27" xfId="68"/>
    <cellStyle name="標準 3" xfId="69"/>
    <cellStyle name="標準 4" xfId="70"/>
    <cellStyle name="標準 7" xfId="71"/>
    <cellStyle name="標準 7 4" xfId="72"/>
    <cellStyle name="Followed Hyperlink" xfId="73"/>
    <cellStyle name="良い"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1276350</xdr:colOff>
      <xdr:row>8</xdr:row>
      <xdr:rowOff>28575</xdr:rowOff>
    </xdr:from>
    <xdr:ext cx="695325" cy="771525"/>
    <xdr:sp>
      <xdr:nvSpPr>
        <xdr:cNvPr id="1" name="テキスト ボックス 2"/>
        <xdr:cNvSpPr>
          <a:spLocks/>
        </xdr:cNvSpPr>
      </xdr:nvSpPr>
      <xdr:spPr>
        <a:xfrm>
          <a:off x="4962525" y="1695450"/>
          <a:ext cx="695325" cy="771525"/>
        </a:xfrm>
        <a:prstGeom prst="roundRect">
          <a:avLst/>
        </a:prstGeom>
        <a:noFill/>
        <a:ln w="9525" cmpd="sng">
          <a:solidFill>
            <a:srgbClr val="FF0000"/>
          </a:solidFill>
          <a:headEnd type="none"/>
          <a:tailEnd type="none"/>
        </a:ln>
      </xdr:spPr>
      <xdr:txBody>
        <a:bodyPr vertOverflow="clip" wrap="square" lIns="0" tIns="0" rIns="0" bIns="0" anchor="ctr" vert="wordArtVertRtl"/>
        <a:p>
          <a:pPr algn="ctr">
            <a:defRPr/>
          </a:pPr>
          <a:r>
            <a:rPr lang="en-US" cap="none" sz="1100" b="0" i="0" u="none" baseline="0">
              <a:solidFill>
                <a:srgbClr val="FF0000"/>
              </a:solidFill>
            </a:rPr>
            <a:t>鹿屋保</a:t>
          </a:r>
          <a:r>
            <a:rPr lang="en-US" cap="none" sz="1100" b="0" i="0" u="none" baseline="0">
              <a:solidFill>
                <a:srgbClr val="FF0000"/>
              </a:solidFill>
            </a:rPr>
            <a:t>
</a:t>
          </a:r>
          <a:r>
            <a:rPr lang="en-US" cap="none" sz="1100" b="0" i="0" u="none" baseline="0">
              <a:solidFill>
                <a:srgbClr val="FF0000"/>
              </a:solidFill>
            </a:rPr>
            <a:t>育園理</a:t>
          </a:r>
          <a:r>
            <a:rPr lang="en-US" cap="none" sz="1100" b="0" i="0" u="none" baseline="0">
              <a:solidFill>
                <a:srgbClr val="FF0000"/>
              </a:solidFill>
            </a:rPr>
            <a:t>
</a:t>
          </a:r>
          <a:r>
            <a:rPr lang="en-US" cap="none" sz="1100" b="0" i="0" u="none" baseline="0">
              <a:solidFill>
                <a:srgbClr val="FF0000"/>
              </a:solidFill>
            </a:rPr>
            <a:t>事長ノ印</a:t>
          </a:r>
        </a:p>
      </xdr:txBody>
    </xdr:sp>
    <xdr:clientData/>
  </xdr:oneCellAnchor>
  <xdr:twoCellAnchor>
    <xdr:from>
      <xdr:col>5</xdr:col>
      <xdr:colOff>285750</xdr:colOff>
      <xdr:row>29</xdr:row>
      <xdr:rowOff>19050</xdr:rowOff>
    </xdr:from>
    <xdr:to>
      <xdr:col>6</xdr:col>
      <xdr:colOff>0</xdr:colOff>
      <xdr:row>30</xdr:row>
      <xdr:rowOff>57150</xdr:rowOff>
    </xdr:to>
    <xdr:sp>
      <xdr:nvSpPr>
        <xdr:cNvPr id="2" name="四角形: 角を丸くする 3"/>
        <xdr:cNvSpPr>
          <a:spLocks/>
        </xdr:cNvSpPr>
      </xdr:nvSpPr>
      <xdr:spPr>
        <a:xfrm>
          <a:off x="3200400" y="7219950"/>
          <a:ext cx="485775" cy="323850"/>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409575</xdr:colOff>
      <xdr:row>11</xdr:row>
      <xdr:rowOff>123825</xdr:rowOff>
    </xdr:from>
    <xdr:to>
      <xdr:col>5</xdr:col>
      <xdr:colOff>485775</xdr:colOff>
      <xdr:row>13</xdr:row>
      <xdr:rowOff>66675</xdr:rowOff>
    </xdr:to>
    <xdr:sp>
      <xdr:nvSpPr>
        <xdr:cNvPr id="3" name="四角形: 角を丸くする 5"/>
        <xdr:cNvSpPr>
          <a:spLocks/>
        </xdr:cNvSpPr>
      </xdr:nvSpPr>
      <xdr:spPr>
        <a:xfrm>
          <a:off x="2552700" y="2362200"/>
          <a:ext cx="847725" cy="390525"/>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695325</xdr:colOff>
      <xdr:row>15</xdr:row>
      <xdr:rowOff>419100</xdr:rowOff>
    </xdr:from>
    <xdr:to>
      <xdr:col>7</xdr:col>
      <xdr:colOff>1400175</xdr:colOff>
      <xdr:row>29</xdr:row>
      <xdr:rowOff>266700</xdr:rowOff>
    </xdr:to>
    <xdr:sp>
      <xdr:nvSpPr>
        <xdr:cNvPr id="4" name="四角形: 角を丸くする 9"/>
        <xdr:cNvSpPr>
          <a:spLocks/>
        </xdr:cNvSpPr>
      </xdr:nvSpPr>
      <xdr:spPr>
        <a:xfrm>
          <a:off x="4381500" y="3486150"/>
          <a:ext cx="2219325" cy="3981450"/>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400050</xdr:colOff>
      <xdr:row>42</xdr:row>
      <xdr:rowOff>104775</xdr:rowOff>
    </xdr:from>
    <xdr:to>
      <xdr:col>6</xdr:col>
      <xdr:colOff>590550</xdr:colOff>
      <xdr:row>44</xdr:row>
      <xdr:rowOff>57150</xdr:rowOff>
    </xdr:to>
    <xdr:sp>
      <xdr:nvSpPr>
        <xdr:cNvPr id="5" name="吹き出し: 四角形 22"/>
        <xdr:cNvSpPr>
          <a:spLocks/>
        </xdr:cNvSpPr>
      </xdr:nvSpPr>
      <xdr:spPr>
        <a:xfrm>
          <a:off x="1219200" y="10772775"/>
          <a:ext cx="3057525" cy="333375"/>
        </a:xfrm>
        <a:prstGeom prst="wedgeRectCallout">
          <a:avLst>
            <a:gd name="adj1" fmla="val -22569"/>
            <a:gd name="adj2" fmla="val -260995"/>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○○支店の場合、○○支店と記入してください。</a:t>
          </a:r>
          <a:r>
            <a:rPr lang="en-US" cap="none" sz="1100" b="0" i="0" u="none" baseline="0">
              <a:solidFill>
                <a:srgbClr val="000000"/>
              </a:solidFill>
              <a:latin typeface="Calibri"/>
              <a:ea typeface="Calibri"/>
              <a:cs typeface="Calibri"/>
            </a:rPr>
            <a:t>
</a:t>
          </a:r>
        </a:p>
      </xdr:txBody>
    </xdr:sp>
    <xdr:clientData/>
  </xdr:twoCellAnchor>
  <xdr:twoCellAnchor>
    <xdr:from>
      <xdr:col>4</xdr:col>
      <xdr:colOff>38100</xdr:colOff>
      <xdr:row>39</xdr:row>
      <xdr:rowOff>9525</xdr:rowOff>
    </xdr:from>
    <xdr:to>
      <xdr:col>5</xdr:col>
      <xdr:colOff>771525</xdr:colOff>
      <xdr:row>40</xdr:row>
      <xdr:rowOff>0</xdr:rowOff>
    </xdr:to>
    <xdr:sp>
      <xdr:nvSpPr>
        <xdr:cNvPr id="6" name="楕円 23"/>
        <xdr:cNvSpPr>
          <a:spLocks/>
        </xdr:cNvSpPr>
      </xdr:nvSpPr>
      <xdr:spPr>
        <a:xfrm>
          <a:off x="2181225" y="9934575"/>
          <a:ext cx="1504950"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819150</xdr:colOff>
      <xdr:row>30</xdr:row>
      <xdr:rowOff>285750</xdr:rowOff>
    </xdr:from>
    <xdr:to>
      <xdr:col>7</xdr:col>
      <xdr:colOff>1400175</xdr:colOff>
      <xdr:row>32</xdr:row>
      <xdr:rowOff>38100</xdr:rowOff>
    </xdr:to>
    <xdr:sp>
      <xdr:nvSpPr>
        <xdr:cNvPr id="7" name="四角形: 角を丸くする 7"/>
        <xdr:cNvSpPr>
          <a:spLocks/>
        </xdr:cNvSpPr>
      </xdr:nvSpPr>
      <xdr:spPr>
        <a:xfrm>
          <a:off x="6019800" y="7772400"/>
          <a:ext cx="571500" cy="323850"/>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581025</xdr:colOff>
      <xdr:row>35</xdr:row>
      <xdr:rowOff>9525</xdr:rowOff>
    </xdr:from>
    <xdr:to>
      <xdr:col>7</xdr:col>
      <xdr:colOff>1371600</xdr:colOff>
      <xdr:row>37</xdr:row>
      <xdr:rowOff>0</xdr:rowOff>
    </xdr:to>
    <xdr:sp>
      <xdr:nvSpPr>
        <xdr:cNvPr id="8" name="四角形: 角を丸くする 8"/>
        <xdr:cNvSpPr>
          <a:spLocks/>
        </xdr:cNvSpPr>
      </xdr:nvSpPr>
      <xdr:spPr>
        <a:xfrm>
          <a:off x="5781675" y="8924925"/>
          <a:ext cx="790575" cy="561975"/>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152400</xdr:colOff>
      <xdr:row>0</xdr:row>
      <xdr:rowOff>0</xdr:rowOff>
    </xdr:from>
    <xdr:to>
      <xdr:col>9</xdr:col>
      <xdr:colOff>628650</xdr:colOff>
      <xdr:row>1</xdr:row>
      <xdr:rowOff>38100</xdr:rowOff>
    </xdr:to>
    <xdr:sp>
      <xdr:nvSpPr>
        <xdr:cNvPr id="1" name="楕円 1"/>
        <xdr:cNvSpPr>
          <a:spLocks/>
        </xdr:cNvSpPr>
      </xdr:nvSpPr>
      <xdr:spPr>
        <a:xfrm>
          <a:off x="5495925" y="0"/>
          <a:ext cx="1114425" cy="2095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28575</xdr:colOff>
      <xdr:row>0</xdr:row>
      <xdr:rowOff>9525</xdr:rowOff>
    </xdr:from>
    <xdr:to>
      <xdr:col>17</xdr:col>
      <xdr:colOff>257175</xdr:colOff>
      <xdr:row>1</xdr:row>
      <xdr:rowOff>123825</xdr:rowOff>
    </xdr:to>
    <xdr:sp>
      <xdr:nvSpPr>
        <xdr:cNvPr id="2" name="吹き出し: 四角形 2"/>
        <xdr:cNvSpPr>
          <a:spLocks/>
        </xdr:cNvSpPr>
      </xdr:nvSpPr>
      <xdr:spPr>
        <a:xfrm>
          <a:off x="6934200" y="9525"/>
          <a:ext cx="2886075" cy="285750"/>
        </a:xfrm>
        <a:prstGeom prst="wedgeRectCallout">
          <a:avLst>
            <a:gd name="adj1" fmla="val -58944"/>
            <a:gd name="adj2" fmla="val -12833"/>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請求する月を記入してください。</a:t>
          </a:r>
          <a:r>
            <a:rPr lang="en-US" cap="none" sz="1100" b="0" i="0" u="none" baseline="0">
              <a:solidFill>
                <a:srgbClr val="000000"/>
              </a:solidFill>
              <a:latin typeface="Calibri"/>
              <a:ea typeface="Calibri"/>
              <a:cs typeface="Calibri"/>
            </a:rPr>
            <a:t>
</a:t>
          </a:r>
        </a:p>
      </xdr:txBody>
    </xdr:sp>
    <xdr:clientData/>
  </xdr:twoCellAnchor>
  <xdr:twoCellAnchor>
    <xdr:from>
      <xdr:col>7</xdr:col>
      <xdr:colOff>609600</xdr:colOff>
      <xdr:row>1</xdr:row>
      <xdr:rowOff>228600</xdr:rowOff>
    </xdr:from>
    <xdr:to>
      <xdr:col>10</xdr:col>
      <xdr:colOff>0</xdr:colOff>
      <xdr:row>3</xdr:row>
      <xdr:rowOff>9525</xdr:rowOff>
    </xdr:to>
    <xdr:sp>
      <xdr:nvSpPr>
        <xdr:cNvPr id="3" name="楕円 3"/>
        <xdr:cNvSpPr>
          <a:spLocks/>
        </xdr:cNvSpPr>
      </xdr:nvSpPr>
      <xdr:spPr>
        <a:xfrm>
          <a:off x="5314950" y="400050"/>
          <a:ext cx="1304925" cy="2952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38100</xdr:colOff>
      <xdr:row>1</xdr:row>
      <xdr:rowOff>180975</xdr:rowOff>
    </xdr:from>
    <xdr:to>
      <xdr:col>17</xdr:col>
      <xdr:colOff>257175</xdr:colOff>
      <xdr:row>2</xdr:row>
      <xdr:rowOff>209550</xdr:rowOff>
    </xdr:to>
    <xdr:sp>
      <xdr:nvSpPr>
        <xdr:cNvPr id="4" name="吹き出し: 四角形 4"/>
        <xdr:cNvSpPr>
          <a:spLocks/>
        </xdr:cNvSpPr>
      </xdr:nvSpPr>
      <xdr:spPr>
        <a:xfrm>
          <a:off x="6943725" y="352425"/>
          <a:ext cx="2876550" cy="285750"/>
        </a:xfrm>
        <a:prstGeom prst="wedgeRectCallout">
          <a:avLst>
            <a:gd name="adj1" fmla="val -59796"/>
            <a:gd name="adj2" fmla="val 20499"/>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処遇改善等加算</a:t>
          </a:r>
          <a:r>
            <a:rPr lang="en-US" cap="none" sz="1100" b="0" i="0" u="none" baseline="0">
              <a:solidFill>
                <a:srgbClr val="000000"/>
              </a:solidFill>
              <a:latin typeface="Calibri"/>
              <a:ea typeface="Calibri"/>
              <a:cs typeface="Calibri"/>
            </a:rPr>
            <a:t>Ⅰ</a:t>
          </a:r>
          <a:r>
            <a:rPr lang="en-US" cap="none" sz="1100" b="0" i="0" u="none" baseline="0">
              <a:solidFill>
                <a:srgbClr val="000000"/>
              </a:solidFill>
            </a:rPr>
            <a:t>の加算率。</a:t>
          </a:r>
        </a:p>
      </xdr:txBody>
    </xdr:sp>
    <xdr:clientData/>
  </xdr:twoCellAnchor>
  <xdr:twoCellAnchor>
    <xdr:from>
      <xdr:col>11</xdr:col>
      <xdr:colOff>47625</xdr:colOff>
      <xdr:row>3</xdr:row>
      <xdr:rowOff>0</xdr:rowOff>
    </xdr:from>
    <xdr:to>
      <xdr:col>17</xdr:col>
      <xdr:colOff>266700</xdr:colOff>
      <xdr:row>4</xdr:row>
      <xdr:rowOff>28575</xdr:rowOff>
    </xdr:to>
    <xdr:sp>
      <xdr:nvSpPr>
        <xdr:cNvPr id="5" name="吹き出し: 四角形 5"/>
        <xdr:cNvSpPr>
          <a:spLocks/>
        </xdr:cNvSpPr>
      </xdr:nvSpPr>
      <xdr:spPr>
        <a:xfrm>
          <a:off x="6953250" y="685800"/>
          <a:ext cx="2876550" cy="285750"/>
        </a:xfrm>
        <a:prstGeom prst="wedgeRectCallout">
          <a:avLst>
            <a:gd name="adj1" fmla="val -165175"/>
            <a:gd name="adj2" fmla="val 77166"/>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広域入所を含めた利用人数を記入してください。</a:t>
          </a:r>
        </a:p>
      </xdr:txBody>
    </xdr:sp>
    <xdr:clientData/>
  </xdr:twoCellAnchor>
  <xdr:twoCellAnchor>
    <xdr:from>
      <xdr:col>4</xdr:col>
      <xdr:colOff>361950</xdr:colOff>
      <xdr:row>4</xdr:row>
      <xdr:rowOff>19050</xdr:rowOff>
    </xdr:from>
    <xdr:to>
      <xdr:col>5</xdr:col>
      <xdr:colOff>247650</xdr:colOff>
      <xdr:row>6</xdr:row>
      <xdr:rowOff>19050</xdr:rowOff>
    </xdr:to>
    <xdr:sp>
      <xdr:nvSpPr>
        <xdr:cNvPr id="6" name="楕円 6"/>
        <xdr:cNvSpPr>
          <a:spLocks/>
        </xdr:cNvSpPr>
      </xdr:nvSpPr>
      <xdr:spPr>
        <a:xfrm>
          <a:off x="3152775" y="962025"/>
          <a:ext cx="523875" cy="5143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47625</xdr:colOff>
      <xdr:row>4</xdr:row>
      <xdr:rowOff>76200</xdr:rowOff>
    </xdr:from>
    <xdr:to>
      <xdr:col>17</xdr:col>
      <xdr:colOff>266700</xdr:colOff>
      <xdr:row>5</xdr:row>
      <xdr:rowOff>104775</xdr:rowOff>
    </xdr:to>
    <xdr:sp>
      <xdr:nvSpPr>
        <xdr:cNvPr id="7" name="吹き出し: 四角形 7"/>
        <xdr:cNvSpPr>
          <a:spLocks/>
        </xdr:cNvSpPr>
      </xdr:nvSpPr>
      <xdr:spPr>
        <a:xfrm>
          <a:off x="6953250" y="1019175"/>
          <a:ext cx="2876550" cy="285750"/>
        </a:xfrm>
        <a:prstGeom prst="wedgeRectCallout">
          <a:avLst>
            <a:gd name="adj1" fmla="val -75634"/>
            <a:gd name="adj2" fmla="val 47166"/>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鹿屋市の利用者数を記入してください。</a:t>
          </a:r>
        </a:p>
      </xdr:txBody>
    </xdr:sp>
    <xdr:clientData/>
  </xdr:twoCellAnchor>
  <xdr:twoCellAnchor>
    <xdr:from>
      <xdr:col>8</xdr:col>
      <xdr:colOff>381000</xdr:colOff>
      <xdr:row>4</xdr:row>
      <xdr:rowOff>19050</xdr:rowOff>
    </xdr:from>
    <xdr:to>
      <xdr:col>9</xdr:col>
      <xdr:colOff>190500</xdr:colOff>
      <xdr:row>6</xdr:row>
      <xdr:rowOff>19050</xdr:rowOff>
    </xdr:to>
    <xdr:sp>
      <xdr:nvSpPr>
        <xdr:cNvPr id="8" name="楕円 8"/>
        <xdr:cNvSpPr>
          <a:spLocks/>
        </xdr:cNvSpPr>
      </xdr:nvSpPr>
      <xdr:spPr>
        <a:xfrm>
          <a:off x="5724525" y="962025"/>
          <a:ext cx="447675" cy="5143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57150</xdr:colOff>
      <xdr:row>5</xdr:row>
      <xdr:rowOff>152400</xdr:rowOff>
    </xdr:from>
    <xdr:to>
      <xdr:col>17</xdr:col>
      <xdr:colOff>285750</xdr:colOff>
      <xdr:row>6</xdr:row>
      <xdr:rowOff>171450</xdr:rowOff>
    </xdr:to>
    <xdr:sp>
      <xdr:nvSpPr>
        <xdr:cNvPr id="9" name="吹き出し: 四角形 9"/>
        <xdr:cNvSpPr>
          <a:spLocks/>
        </xdr:cNvSpPr>
      </xdr:nvSpPr>
      <xdr:spPr>
        <a:xfrm>
          <a:off x="6962775" y="1352550"/>
          <a:ext cx="2886075" cy="276225"/>
        </a:xfrm>
        <a:prstGeom prst="wedgeRectCallout">
          <a:avLst>
            <a:gd name="adj1" fmla="val -111509"/>
            <a:gd name="adj2" fmla="val 31050"/>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20</a:t>
          </a:r>
          <a:r>
            <a:rPr lang="en-US" cap="none" sz="1100" b="0" i="0" u="none" baseline="0">
              <a:solidFill>
                <a:srgbClr val="000000"/>
              </a:solidFill>
            </a:rPr>
            <a:t>日を越える場合は</a:t>
          </a:r>
          <a:r>
            <a:rPr lang="en-US" cap="none" sz="1100" b="0" i="0" u="none" baseline="0">
              <a:solidFill>
                <a:srgbClr val="000000"/>
              </a:solidFill>
              <a:latin typeface="Calibri"/>
              <a:ea typeface="Calibri"/>
              <a:cs typeface="Calibri"/>
            </a:rPr>
            <a:t>20</a:t>
          </a:r>
          <a:r>
            <a:rPr lang="en-US" cap="none" sz="1100" b="0" i="0" u="none" baseline="0">
              <a:solidFill>
                <a:srgbClr val="000000"/>
              </a:solidFill>
            </a:rPr>
            <a:t>日と記入してください。</a:t>
          </a:r>
        </a:p>
      </xdr:txBody>
    </xdr:sp>
    <xdr:clientData/>
  </xdr:twoCellAnchor>
  <xdr:twoCellAnchor>
    <xdr:from>
      <xdr:col>7</xdr:col>
      <xdr:colOff>152400</xdr:colOff>
      <xdr:row>5</xdr:row>
      <xdr:rowOff>209550</xdr:rowOff>
    </xdr:from>
    <xdr:to>
      <xdr:col>7</xdr:col>
      <xdr:colOff>476250</xdr:colOff>
      <xdr:row>7</xdr:row>
      <xdr:rowOff>9525</xdr:rowOff>
    </xdr:to>
    <xdr:sp>
      <xdr:nvSpPr>
        <xdr:cNvPr id="10" name="楕円 10"/>
        <xdr:cNvSpPr>
          <a:spLocks/>
        </xdr:cNvSpPr>
      </xdr:nvSpPr>
      <xdr:spPr>
        <a:xfrm>
          <a:off x="4857750" y="1409700"/>
          <a:ext cx="333375" cy="3143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76200</xdr:colOff>
      <xdr:row>6</xdr:row>
      <xdr:rowOff>209550</xdr:rowOff>
    </xdr:from>
    <xdr:to>
      <xdr:col>17</xdr:col>
      <xdr:colOff>285750</xdr:colOff>
      <xdr:row>7</xdr:row>
      <xdr:rowOff>219075</xdr:rowOff>
    </xdr:to>
    <xdr:sp>
      <xdr:nvSpPr>
        <xdr:cNvPr id="11" name="吹き出し: 四角形 11"/>
        <xdr:cNvSpPr>
          <a:spLocks/>
        </xdr:cNvSpPr>
      </xdr:nvSpPr>
      <xdr:spPr>
        <a:xfrm>
          <a:off x="6981825" y="1666875"/>
          <a:ext cx="2867025" cy="266700"/>
        </a:xfrm>
        <a:prstGeom prst="wedgeRectCallout">
          <a:avLst>
            <a:gd name="adj1" fmla="val -62837"/>
            <a:gd name="adj2" fmla="val -365"/>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処遇改善等加算</a:t>
          </a:r>
          <a:r>
            <a:rPr lang="en-US" cap="none" sz="1100" b="0" i="0" u="none" baseline="0">
              <a:solidFill>
                <a:srgbClr val="000000"/>
              </a:solidFill>
              <a:latin typeface="Calibri"/>
              <a:ea typeface="Calibri"/>
              <a:cs typeface="Calibri"/>
            </a:rPr>
            <a:t>Ⅱ</a:t>
          </a:r>
          <a:r>
            <a:rPr lang="en-US" cap="none" sz="1100" b="0" i="0" u="none" baseline="0">
              <a:solidFill>
                <a:srgbClr val="000000"/>
              </a:solidFill>
            </a:rPr>
            <a:t>の加算率。</a:t>
          </a:r>
        </a:p>
      </xdr:txBody>
    </xdr:sp>
    <xdr:clientData/>
  </xdr:twoCellAnchor>
  <xdr:twoCellAnchor>
    <xdr:from>
      <xdr:col>8</xdr:col>
      <xdr:colOff>95250</xdr:colOff>
      <xdr:row>7</xdr:row>
      <xdr:rowOff>0</xdr:rowOff>
    </xdr:from>
    <xdr:to>
      <xdr:col>10</xdr:col>
      <xdr:colOff>19050</xdr:colOff>
      <xdr:row>7</xdr:row>
      <xdr:rowOff>247650</xdr:rowOff>
    </xdr:to>
    <xdr:sp>
      <xdr:nvSpPr>
        <xdr:cNvPr id="12" name="楕円 12"/>
        <xdr:cNvSpPr>
          <a:spLocks/>
        </xdr:cNvSpPr>
      </xdr:nvSpPr>
      <xdr:spPr>
        <a:xfrm>
          <a:off x="5438775" y="1714500"/>
          <a:ext cx="1200150" cy="2476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133350</xdr:colOff>
      <xdr:row>16</xdr:row>
      <xdr:rowOff>104775</xdr:rowOff>
    </xdr:from>
    <xdr:to>
      <xdr:col>17</xdr:col>
      <xdr:colOff>333375</xdr:colOff>
      <xdr:row>18</xdr:row>
      <xdr:rowOff>152400</xdr:rowOff>
    </xdr:to>
    <xdr:sp>
      <xdr:nvSpPr>
        <xdr:cNvPr id="13" name="吹き出し: 四角形 13"/>
        <xdr:cNvSpPr>
          <a:spLocks/>
        </xdr:cNvSpPr>
      </xdr:nvSpPr>
      <xdr:spPr>
        <a:xfrm>
          <a:off x="7038975" y="3790950"/>
          <a:ext cx="2857500" cy="466725"/>
        </a:xfrm>
        <a:prstGeom prst="wedgeRectCallout">
          <a:avLst>
            <a:gd name="adj1" fmla="val -151245"/>
            <a:gd name="adj2" fmla="val 28203"/>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3</a:t>
          </a:r>
          <a:r>
            <a:rPr lang="en-US" cap="none" sz="1100" b="0" i="0" u="none" baseline="0">
              <a:solidFill>
                <a:srgbClr val="000000"/>
              </a:solidFill>
            </a:rPr>
            <a:t>歳児配置改善加算有りと無しで加算額が異なるので注意してください。</a:t>
          </a:r>
        </a:p>
      </xdr:txBody>
    </xdr:sp>
    <xdr:clientData/>
  </xdr:twoCellAnchor>
  <xdr:twoCellAnchor>
    <xdr:from>
      <xdr:col>0</xdr:col>
      <xdr:colOff>161925</xdr:colOff>
      <xdr:row>17</xdr:row>
      <xdr:rowOff>152400</xdr:rowOff>
    </xdr:from>
    <xdr:to>
      <xdr:col>6</xdr:col>
      <xdr:colOff>57150</xdr:colOff>
      <xdr:row>19</xdr:row>
      <xdr:rowOff>85725</xdr:rowOff>
    </xdr:to>
    <xdr:sp>
      <xdr:nvSpPr>
        <xdr:cNvPr id="14" name="四角形: 角を丸くする 16"/>
        <xdr:cNvSpPr>
          <a:spLocks/>
        </xdr:cNvSpPr>
      </xdr:nvSpPr>
      <xdr:spPr>
        <a:xfrm>
          <a:off x="161925" y="4048125"/>
          <a:ext cx="3962400" cy="352425"/>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152400</xdr:colOff>
      <xdr:row>21</xdr:row>
      <xdr:rowOff>142875</xdr:rowOff>
    </xdr:from>
    <xdr:to>
      <xdr:col>6</xdr:col>
      <xdr:colOff>57150</xdr:colOff>
      <xdr:row>23</xdr:row>
      <xdr:rowOff>66675</xdr:rowOff>
    </xdr:to>
    <xdr:sp>
      <xdr:nvSpPr>
        <xdr:cNvPr id="15" name="四角形: 角を丸くする 19"/>
        <xdr:cNvSpPr>
          <a:spLocks/>
        </xdr:cNvSpPr>
      </xdr:nvSpPr>
      <xdr:spPr>
        <a:xfrm>
          <a:off x="152400" y="4876800"/>
          <a:ext cx="3971925" cy="342900"/>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161925</xdr:colOff>
      <xdr:row>21</xdr:row>
      <xdr:rowOff>114300</xdr:rowOff>
    </xdr:from>
    <xdr:to>
      <xdr:col>16</xdr:col>
      <xdr:colOff>438150</xdr:colOff>
      <xdr:row>23</xdr:row>
      <xdr:rowOff>85725</xdr:rowOff>
    </xdr:to>
    <xdr:sp>
      <xdr:nvSpPr>
        <xdr:cNvPr id="16" name="吹き出し: 四角形 20"/>
        <xdr:cNvSpPr>
          <a:spLocks/>
        </xdr:cNvSpPr>
      </xdr:nvSpPr>
      <xdr:spPr>
        <a:xfrm>
          <a:off x="7067550" y="4848225"/>
          <a:ext cx="2333625" cy="390525"/>
        </a:xfrm>
        <a:prstGeom prst="wedgeRectCallout">
          <a:avLst>
            <a:gd name="adj1" fmla="val -174115"/>
            <a:gd name="adj2" fmla="val -7185"/>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施設内調理</a:t>
          </a:r>
          <a:r>
            <a:rPr lang="en-US" cap="none" sz="1100" b="0" i="0" u="none" baseline="0">
              <a:solidFill>
                <a:srgbClr val="000000"/>
              </a:solidFill>
              <a:latin typeface="Calibri"/>
              <a:ea typeface="Calibri"/>
              <a:cs typeface="Calibri"/>
            </a:rPr>
            <a:t>→</a:t>
          </a:r>
          <a:r>
            <a:rPr lang="en-US" cap="none" sz="1100" b="0" i="0" u="none" baseline="0">
              <a:solidFill>
                <a:srgbClr val="000000"/>
              </a:solidFill>
            </a:rPr>
            <a:t>内　　　　外部搬入</a:t>
          </a:r>
          <a:r>
            <a:rPr lang="en-US" cap="none" sz="1100" b="0" i="0" u="none" baseline="0">
              <a:solidFill>
                <a:srgbClr val="000000"/>
              </a:solidFill>
              <a:latin typeface="Calibri"/>
              <a:ea typeface="Calibri"/>
              <a:cs typeface="Calibri"/>
            </a:rPr>
            <a:t>→</a:t>
          </a:r>
          <a:r>
            <a:rPr lang="en-US" cap="none" sz="1100" b="0" i="0" u="none" baseline="0">
              <a:solidFill>
                <a:srgbClr val="000000"/>
              </a:solidFill>
            </a:rPr>
            <a:t>外</a:t>
          </a:r>
        </a:p>
      </xdr:txBody>
    </xdr:sp>
    <xdr:clientData/>
  </xdr:twoCellAnchor>
  <xdr:twoCellAnchor>
    <xdr:from>
      <xdr:col>11</xdr:col>
      <xdr:colOff>276225</xdr:colOff>
      <xdr:row>49</xdr:row>
      <xdr:rowOff>228600</xdr:rowOff>
    </xdr:from>
    <xdr:to>
      <xdr:col>15</xdr:col>
      <xdr:colOff>495300</xdr:colOff>
      <xdr:row>51</xdr:row>
      <xdr:rowOff>57150</xdr:rowOff>
    </xdr:to>
    <xdr:sp>
      <xdr:nvSpPr>
        <xdr:cNvPr id="17" name="吹き出し: 四角形 22"/>
        <xdr:cNvSpPr>
          <a:spLocks/>
        </xdr:cNvSpPr>
      </xdr:nvSpPr>
      <xdr:spPr>
        <a:xfrm>
          <a:off x="7181850" y="10934700"/>
          <a:ext cx="1676400" cy="266700"/>
        </a:xfrm>
        <a:prstGeom prst="wedgeRectCallout">
          <a:avLst>
            <a:gd name="adj1" fmla="val -81643"/>
            <a:gd name="adj2" fmla="val -21944"/>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自動入力となります。</a:t>
          </a:r>
        </a:p>
      </xdr:txBody>
    </xdr:sp>
    <xdr:clientData/>
  </xdr:twoCellAnchor>
  <xdr:twoCellAnchor>
    <xdr:from>
      <xdr:col>4</xdr:col>
      <xdr:colOff>590550</xdr:colOff>
      <xdr:row>33</xdr:row>
      <xdr:rowOff>200025</xdr:rowOff>
    </xdr:from>
    <xdr:to>
      <xdr:col>9</xdr:col>
      <xdr:colOff>171450</xdr:colOff>
      <xdr:row>36</xdr:row>
      <xdr:rowOff>123825</xdr:rowOff>
    </xdr:to>
    <xdr:sp>
      <xdr:nvSpPr>
        <xdr:cNvPr id="18" name="吹き出し: 四角形 24"/>
        <xdr:cNvSpPr>
          <a:spLocks/>
        </xdr:cNvSpPr>
      </xdr:nvSpPr>
      <xdr:spPr>
        <a:xfrm>
          <a:off x="3381375" y="7448550"/>
          <a:ext cx="2771775" cy="552450"/>
        </a:xfrm>
        <a:prstGeom prst="wedgeRectCallout">
          <a:avLst>
            <a:gd name="adj1" fmla="val -93611"/>
            <a:gd name="adj2" fmla="val 49453"/>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加算を適用する場合は選択してください。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a:t>
          </a:r>
          <a:r>
            <a:rPr lang="en-US" cap="none" sz="1100" b="0" i="0" u="none" baseline="0">
              <a:solidFill>
                <a:srgbClr val="000000"/>
              </a:solidFill>
            </a:rPr>
            <a:t>：特別児童扶養手当支給対象児受け入れ施設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a:t>
          </a:r>
          <a:r>
            <a:rPr lang="en-US" cap="none" sz="1100" b="0" i="0" u="none" baseline="0">
              <a:solidFill>
                <a:srgbClr val="000000"/>
              </a:solidFill>
            </a:rPr>
            <a:t>：それ以外</a:t>
          </a:r>
        </a:p>
      </xdr:txBody>
    </xdr:sp>
    <xdr:clientData/>
  </xdr:twoCellAnchor>
  <xdr:twoCellAnchor>
    <xdr:from>
      <xdr:col>1</xdr:col>
      <xdr:colOff>1438275</xdr:colOff>
      <xdr:row>35</xdr:row>
      <xdr:rowOff>180975</xdr:rowOff>
    </xdr:from>
    <xdr:to>
      <xdr:col>3</xdr:col>
      <xdr:colOff>28575</xdr:colOff>
      <xdr:row>37</xdr:row>
      <xdr:rowOff>66675</xdr:rowOff>
    </xdr:to>
    <xdr:sp>
      <xdr:nvSpPr>
        <xdr:cNvPr id="19" name="楕円 25"/>
        <xdr:cNvSpPr>
          <a:spLocks/>
        </xdr:cNvSpPr>
      </xdr:nvSpPr>
      <xdr:spPr>
        <a:xfrm>
          <a:off x="1666875" y="7848600"/>
          <a:ext cx="514350" cy="3048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600075</xdr:colOff>
      <xdr:row>37</xdr:row>
      <xdr:rowOff>9525</xdr:rowOff>
    </xdr:from>
    <xdr:to>
      <xdr:col>9</xdr:col>
      <xdr:colOff>161925</xdr:colOff>
      <xdr:row>42</xdr:row>
      <xdr:rowOff>57150</xdr:rowOff>
    </xdr:to>
    <xdr:sp>
      <xdr:nvSpPr>
        <xdr:cNvPr id="20" name="吹き出し: 四角形 26"/>
        <xdr:cNvSpPr>
          <a:spLocks/>
        </xdr:cNvSpPr>
      </xdr:nvSpPr>
      <xdr:spPr>
        <a:xfrm>
          <a:off x="3390900" y="8096250"/>
          <a:ext cx="2752725" cy="1095375"/>
        </a:xfrm>
        <a:prstGeom prst="wedgeRectCallout">
          <a:avLst>
            <a:gd name="adj1" fmla="val -93907"/>
            <a:gd name="adj2" fmla="val 33796"/>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加算を適用する場合は選択してください。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a:t>
          </a:r>
          <a:r>
            <a:rPr lang="en-US" cap="none" sz="1100" b="0" i="0" u="none" baseline="0">
              <a:solidFill>
                <a:srgbClr val="000000"/>
              </a:solidFill>
            </a:rPr>
            <a:t>：公開保育の取組と組み合わせて施設関係者評価を実施する施設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a:t>
          </a:r>
          <a:r>
            <a:rPr lang="en-US" cap="none" sz="1100" b="0" i="0" u="none" baseline="0">
              <a:solidFill>
                <a:srgbClr val="000000"/>
              </a:solidFill>
            </a:rPr>
            <a:t>：それ以外</a:t>
          </a:r>
        </a:p>
      </xdr:txBody>
    </xdr:sp>
    <xdr:clientData/>
  </xdr:twoCellAnchor>
  <xdr:twoCellAnchor>
    <xdr:from>
      <xdr:col>1</xdr:col>
      <xdr:colOff>1438275</xdr:colOff>
      <xdr:row>40</xdr:row>
      <xdr:rowOff>161925</xdr:rowOff>
    </xdr:from>
    <xdr:to>
      <xdr:col>3</xdr:col>
      <xdr:colOff>28575</xdr:colOff>
      <xdr:row>42</xdr:row>
      <xdr:rowOff>38100</xdr:rowOff>
    </xdr:to>
    <xdr:sp>
      <xdr:nvSpPr>
        <xdr:cNvPr id="21" name="楕円 27"/>
        <xdr:cNvSpPr>
          <a:spLocks/>
        </xdr:cNvSpPr>
      </xdr:nvSpPr>
      <xdr:spPr>
        <a:xfrm>
          <a:off x="1666875" y="8877300"/>
          <a:ext cx="514350" cy="2952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619125</xdr:colOff>
      <xdr:row>42</xdr:row>
      <xdr:rowOff>200025</xdr:rowOff>
    </xdr:from>
    <xdr:to>
      <xdr:col>9</xdr:col>
      <xdr:colOff>161925</xdr:colOff>
      <xdr:row>47</xdr:row>
      <xdr:rowOff>152400</xdr:rowOff>
    </xdr:to>
    <xdr:sp>
      <xdr:nvSpPr>
        <xdr:cNvPr id="22" name="吹き出し: 四角形 28"/>
        <xdr:cNvSpPr>
          <a:spLocks/>
        </xdr:cNvSpPr>
      </xdr:nvSpPr>
      <xdr:spPr>
        <a:xfrm>
          <a:off x="3409950" y="9334500"/>
          <a:ext cx="2733675" cy="1000125"/>
        </a:xfrm>
        <a:prstGeom prst="wedgeRectCallout">
          <a:avLst>
            <a:gd name="adj1" fmla="val -95171"/>
            <a:gd name="adj2" fmla="val 23513"/>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加算を適用する場合は選択してください。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a:t>
          </a:r>
          <a:r>
            <a:rPr lang="en-US" cap="none" sz="1100" b="0" i="0" u="none" baseline="0">
              <a:solidFill>
                <a:srgbClr val="000000"/>
              </a:solidFill>
            </a:rPr>
            <a:t>：栄養士を配置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a:t>
          </a:r>
          <a:r>
            <a:rPr lang="en-US" cap="none" sz="1100" b="0" i="0" u="none" baseline="0">
              <a:solidFill>
                <a:srgbClr val="000000"/>
              </a:solidFill>
            </a:rPr>
            <a:t>：栄養士を兼務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a:t>
          </a:r>
          <a:r>
            <a:rPr lang="en-US" cap="none" sz="1100" b="0" i="0" u="none" baseline="0">
              <a:solidFill>
                <a:srgbClr val="000000"/>
              </a:solidFill>
            </a:rPr>
            <a:t>：栄養士を嘱託</a:t>
          </a:r>
        </a:p>
      </xdr:txBody>
    </xdr:sp>
    <xdr:clientData/>
  </xdr:twoCellAnchor>
  <xdr:twoCellAnchor>
    <xdr:from>
      <xdr:col>1</xdr:col>
      <xdr:colOff>1438275</xdr:colOff>
      <xdr:row>45</xdr:row>
      <xdr:rowOff>161925</xdr:rowOff>
    </xdr:from>
    <xdr:to>
      <xdr:col>3</xdr:col>
      <xdr:colOff>0</xdr:colOff>
      <xdr:row>47</xdr:row>
      <xdr:rowOff>47625</xdr:rowOff>
    </xdr:to>
    <xdr:sp>
      <xdr:nvSpPr>
        <xdr:cNvPr id="23" name="楕円 29"/>
        <xdr:cNvSpPr>
          <a:spLocks/>
        </xdr:cNvSpPr>
      </xdr:nvSpPr>
      <xdr:spPr>
        <a:xfrm>
          <a:off x="1666875" y="9925050"/>
          <a:ext cx="485775" cy="3048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0</xdr:colOff>
      <xdr:row>48</xdr:row>
      <xdr:rowOff>9525</xdr:rowOff>
    </xdr:from>
    <xdr:to>
      <xdr:col>10</xdr:col>
      <xdr:colOff>0</xdr:colOff>
      <xdr:row>52</xdr:row>
      <xdr:rowOff>9525</xdr:rowOff>
    </xdr:to>
    <xdr:sp>
      <xdr:nvSpPr>
        <xdr:cNvPr id="24" name="四角形: 角を丸くする 30"/>
        <xdr:cNvSpPr>
          <a:spLocks/>
        </xdr:cNvSpPr>
      </xdr:nvSpPr>
      <xdr:spPr>
        <a:xfrm>
          <a:off x="2152650" y="10401300"/>
          <a:ext cx="4467225" cy="1323975"/>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1438275</xdr:colOff>
      <xdr:row>30</xdr:row>
      <xdr:rowOff>152400</xdr:rowOff>
    </xdr:from>
    <xdr:to>
      <xdr:col>3</xdr:col>
      <xdr:colOff>9525</xdr:colOff>
      <xdr:row>32</xdr:row>
      <xdr:rowOff>38100</xdr:rowOff>
    </xdr:to>
    <xdr:sp>
      <xdr:nvSpPr>
        <xdr:cNvPr id="25" name="楕円 31"/>
        <xdr:cNvSpPr>
          <a:spLocks/>
        </xdr:cNvSpPr>
      </xdr:nvSpPr>
      <xdr:spPr>
        <a:xfrm>
          <a:off x="1666875" y="6772275"/>
          <a:ext cx="495300" cy="3048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400050</xdr:colOff>
      <xdr:row>2</xdr:row>
      <xdr:rowOff>123825</xdr:rowOff>
    </xdr:from>
    <xdr:to>
      <xdr:col>15</xdr:col>
      <xdr:colOff>295275</xdr:colOff>
      <xdr:row>3</xdr:row>
      <xdr:rowOff>95250</xdr:rowOff>
    </xdr:to>
    <xdr:sp>
      <xdr:nvSpPr>
        <xdr:cNvPr id="1" name="吹き出し: 四角形 1"/>
        <xdr:cNvSpPr>
          <a:spLocks/>
        </xdr:cNvSpPr>
      </xdr:nvSpPr>
      <xdr:spPr>
        <a:xfrm>
          <a:off x="8972550" y="581025"/>
          <a:ext cx="2895600" cy="200025"/>
        </a:xfrm>
        <a:prstGeom prst="wedgeRectCallout">
          <a:avLst>
            <a:gd name="adj1" fmla="val -57925"/>
            <a:gd name="adj2" fmla="val -50041"/>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請求する月を記入してください。</a:t>
          </a:r>
          <a:r>
            <a:rPr lang="en-US" cap="none" sz="1100" b="0" i="0" u="none" baseline="0">
              <a:solidFill>
                <a:srgbClr val="000000"/>
              </a:solidFill>
              <a:latin typeface="Calibri"/>
              <a:ea typeface="Calibri"/>
              <a:cs typeface="Calibri"/>
            </a:rPr>
            <a:t>
</a:t>
          </a:r>
        </a:p>
      </xdr:txBody>
    </xdr:sp>
    <xdr:clientData/>
  </xdr:twoCellAnchor>
  <xdr:twoCellAnchor>
    <xdr:from>
      <xdr:col>9</xdr:col>
      <xdr:colOff>571500</xdr:colOff>
      <xdr:row>1</xdr:row>
      <xdr:rowOff>19050</xdr:rowOff>
    </xdr:from>
    <xdr:to>
      <xdr:col>10</xdr:col>
      <xdr:colOff>152400</xdr:colOff>
      <xdr:row>2</xdr:row>
      <xdr:rowOff>104775</xdr:rowOff>
    </xdr:to>
    <xdr:sp>
      <xdr:nvSpPr>
        <xdr:cNvPr id="2" name="楕円 2"/>
        <xdr:cNvSpPr>
          <a:spLocks/>
        </xdr:cNvSpPr>
      </xdr:nvSpPr>
      <xdr:spPr>
        <a:xfrm>
          <a:off x="7572375" y="247650"/>
          <a:ext cx="1152525" cy="3143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390525</xdr:colOff>
      <xdr:row>0</xdr:row>
      <xdr:rowOff>85725</xdr:rowOff>
    </xdr:from>
    <xdr:to>
      <xdr:col>15</xdr:col>
      <xdr:colOff>285750</xdr:colOff>
      <xdr:row>1</xdr:row>
      <xdr:rowOff>161925</xdr:rowOff>
    </xdr:to>
    <xdr:sp>
      <xdr:nvSpPr>
        <xdr:cNvPr id="3" name="吹き出し: 四角形 3"/>
        <xdr:cNvSpPr>
          <a:spLocks/>
        </xdr:cNvSpPr>
      </xdr:nvSpPr>
      <xdr:spPr>
        <a:xfrm>
          <a:off x="8963025" y="85725"/>
          <a:ext cx="2895600" cy="304800"/>
        </a:xfrm>
        <a:prstGeom prst="wedgeRectCallout">
          <a:avLst>
            <a:gd name="adj1" fmla="val -57925"/>
            <a:gd name="adj2" fmla="val -50041"/>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施設名を記入してください。</a:t>
          </a:r>
          <a:r>
            <a:rPr lang="en-US" cap="none" sz="1100" b="0" i="0" u="none" baseline="0">
              <a:solidFill>
                <a:srgbClr val="000000"/>
              </a:solidFill>
              <a:latin typeface="Calibri"/>
              <a:ea typeface="Calibri"/>
              <a:cs typeface="Calibri"/>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knusv100009\&#40575;&#23627;\Users\a.kimura\AppData\Local\Microsoft\Windows\Temporary%20Internet%20Files\Content.Outlook\W3ZR5Z3O\&#9675;&#35531;&#27714;&#26360;&#65288;&#12371;&#12393;&#12418;&#22290;&#29256;Ver%202%200%200&#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基本情報入力"/>
      <sheetName val="加算率入力"/>
      <sheetName val="加算適否確認表"/>
      <sheetName val="【１号】試算"/>
      <sheetName val="【２・３号（本園）】試算"/>
      <sheetName val="【２・３号（分園）】試算"/>
      <sheetName val="明細（施設認こ本園）"/>
      <sheetName val="明細（施設認こ分園）"/>
      <sheetName val="園児一覧（幼、認こ1号）"/>
      <sheetName val="園児一覧（認こ2,3号本園）"/>
      <sheetName val="園児一覧（認こ2,3号分園）"/>
      <sheetName val="総表案"/>
    </sheetNames>
    <sheetDataSet>
      <sheetData sheetId="0">
        <row r="10">
          <cell r="CJ10" t="str">
            <v>20/100地域</v>
          </cell>
        </row>
        <row r="11">
          <cell r="CJ11" t="str">
            <v>16/100地域</v>
          </cell>
        </row>
        <row r="12">
          <cell r="CJ12" t="str">
            <v>15/100地域</v>
          </cell>
        </row>
        <row r="13">
          <cell r="CJ13" t="str">
            <v>12/100地域</v>
          </cell>
        </row>
        <row r="14">
          <cell r="CJ14" t="str">
            <v>10/100地域</v>
          </cell>
        </row>
        <row r="15">
          <cell r="CJ15" t="str">
            <v>6/100地域</v>
          </cell>
        </row>
        <row r="16">
          <cell r="CJ16" t="str">
            <v>3/100地域</v>
          </cell>
        </row>
        <row r="17">
          <cell r="CJ17"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H42"/>
  <sheetViews>
    <sheetView tabSelected="1" view="pageBreakPreview" zoomScale="70" zoomScaleSheetLayoutView="70" zoomScalePageLayoutView="0" workbookViewId="0" topLeftCell="A1">
      <selection activeCell="L48" sqref="L48"/>
    </sheetView>
  </sheetViews>
  <sheetFormatPr defaultColWidth="9.140625" defaultRowHeight="15"/>
  <cols>
    <col min="1" max="2" width="4.421875" style="0" customWidth="1"/>
    <col min="3" max="3" width="3.421875" style="0" customWidth="1"/>
    <col min="4" max="4" width="19.7109375" style="0" customWidth="1"/>
    <col min="5" max="6" width="11.57421875" style="0" customWidth="1"/>
    <col min="7" max="8" width="22.7109375" style="0" customWidth="1"/>
    <col min="9" max="14" width="4.140625" style="0" customWidth="1"/>
    <col min="15" max="25" width="3.7109375" style="0" customWidth="1"/>
  </cols>
  <sheetData>
    <row r="1" spans="1:8" ht="26.25" customHeight="1">
      <c r="A1" s="98" t="s">
        <v>80</v>
      </c>
      <c r="B1" s="98"/>
      <c r="C1" s="98"/>
      <c r="D1" s="98"/>
      <c r="E1" s="98"/>
      <c r="F1" s="98"/>
      <c r="G1" s="98"/>
      <c r="H1" s="98"/>
    </row>
    <row r="2" spans="2:8" ht="15" customHeight="1">
      <c r="B2" s="99" t="s">
        <v>119</v>
      </c>
      <c r="C2" s="99"/>
      <c r="D2" s="99"/>
      <c r="E2" s="99"/>
      <c r="F2" s="99"/>
      <c r="G2" s="99"/>
      <c r="H2" s="99"/>
    </row>
    <row r="3" spans="2:8" ht="15" customHeight="1">
      <c r="B3" s="99"/>
      <c r="C3" s="99"/>
      <c r="D3" s="99"/>
      <c r="E3" s="99"/>
      <c r="F3" s="99"/>
      <c r="G3" s="99"/>
      <c r="H3" s="99"/>
    </row>
    <row r="4" ht="15" customHeight="1"/>
    <row r="5" spans="2:4" ht="15" customHeight="1">
      <c r="B5" s="102" t="s">
        <v>113</v>
      </c>
      <c r="C5" s="102"/>
      <c r="D5" s="102"/>
    </row>
    <row r="6" spans="6:8" ht="15" customHeight="1">
      <c r="F6" s="58" t="s">
        <v>139</v>
      </c>
      <c r="G6" s="97"/>
      <c r="H6" s="97"/>
    </row>
    <row r="7" ht="15" customHeight="1"/>
    <row r="8" spans="6:8" ht="15" customHeight="1">
      <c r="F8" s="58" t="s">
        <v>115</v>
      </c>
      <c r="G8" s="97"/>
      <c r="H8" s="97"/>
    </row>
    <row r="9" ht="15" customHeight="1"/>
    <row r="10" spans="6:8" ht="15" customHeight="1">
      <c r="F10" s="58" t="s">
        <v>81</v>
      </c>
      <c r="G10" s="97"/>
      <c r="H10" s="97"/>
    </row>
    <row r="11" spans="2:4" ht="15" customHeight="1">
      <c r="B11" s="23" t="s">
        <v>82</v>
      </c>
      <c r="C11" s="23"/>
      <c r="D11" s="16"/>
    </row>
    <row r="12" spans="2:4" ht="15" customHeight="1">
      <c r="B12" s="15"/>
      <c r="C12" s="15"/>
      <c r="D12" s="16"/>
    </row>
    <row r="13" spans="2:7" ht="20.25" customHeight="1">
      <c r="B13" s="106" t="s">
        <v>21</v>
      </c>
      <c r="C13" s="106"/>
      <c r="D13" s="106"/>
      <c r="E13" s="100">
        <f>H37</f>
        <v>0</v>
      </c>
      <c r="F13" s="101"/>
      <c r="G13" t="s">
        <v>22</v>
      </c>
    </row>
    <row r="14" ht="15" customHeight="1"/>
    <row r="15" ht="15" customHeight="1"/>
    <row r="16" spans="1:8" ht="33" customHeight="1">
      <c r="A16" s="1"/>
      <c r="B16" s="2" t="s">
        <v>0</v>
      </c>
      <c r="C16" s="119" t="s">
        <v>1</v>
      </c>
      <c r="D16" s="120"/>
      <c r="E16" s="3" t="s">
        <v>2</v>
      </c>
      <c r="F16" s="2" t="s">
        <v>3</v>
      </c>
      <c r="G16" s="3" t="s">
        <v>4</v>
      </c>
      <c r="H16" s="3" t="s">
        <v>5</v>
      </c>
    </row>
    <row r="17" spans="1:8" ht="22.5" customHeight="1">
      <c r="A17" s="122" t="s">
        <v>16</v>
      </c>
      <c r="B17" s="112" t="s">
        <v>14</v>
      </c>
      <c r="D17" s="18" t="s">
        <v>6</v>
      </c>
      <c r="E17" s="3" t="s">
        <v>18</v>
      </c>
      <c r="F17" s="1"/>
      <c r="G17" s="63">
        <f>'単価内訳'!D49</f>
        <v>0</v>
      </c>
      <c r="H17" s="9">
        <f>F17*G17</f>
        <v>0</v>
      </c>
    </row>
    <row r="18" spans="1:8" ht="22.5" customHeight="1">
      <c r="A18" s="122"/>
      <c r="B18" s="113"/>
      <c r="D18" s="18" t="s">
        <v>7</v>
      </c>
      <c r="E18" s="3" t="s">
        <v>18</v>
      </c>
      <c r="F18" s="1"/>
      <c r="G18" s="63">
        <f>'単価内訳'!E49</f>
        <v>0</v>
      </c>
      <c r="H18" s="9">
        <f aca="true" t="shared" si="0" ref="H18:H29">F18*G18</f>
        <v>0</v>
      </c>
    </row>
    <row r="19" spans="1:8" ht="22.5" customHeight="1">
      <c r="A19" s="122"/>
      <c r="B19" s="113"/>
      <c r="D19" s="18" t="s">
        <v>8</v>
      </c>
      <c r="E19" s="3" t="s">
        <v>18</v>
      </c>
      <c r="F19" s="1"/>
      <c r="G19" s="63">
        <f>'単価内訳'!F49</f>
        <v>0</v>
      </c>
      <c r="H19" s="9">
        <f>F19*G19</f>
        <v>0</v>
      </c>
    </row>
    <row r="20" spans="1:8" ht="22.5" customHeight="1">
      <c r="A20" s="122"/>
      <c r="B20" s="114"/>
      <c r="C20" s="110" t="s">
        <v>98</v>
      </c>
      <c r="D20" s="111"/>
      <c r="E20" s="26" t="s">
        <v>97</v>
      </c>
      <c r="F20" s="1"/>
      <c r="G20" s="63"/>
      <c r="H20" s="9">
        <f>F20*G20</f>
        <v>0</v>
      </c>
    </row>
    <row r="21" spans="1:8" ht="22.5" customHeight="1">
      <c r="A21" s="122"/>
      <c r="B21" s="112" t="s">
        <v>83</v>
      </c>
      <c r="D21" s="105" t="s">
        <v>6</v>
      </c>
      <c r="E21" s="3" t="s">
        <v>18</v>
      </c>
      <c r="F21" s="1"/>
      <c r="G21" s="63">
        <f>'単価内訳'!G49</f>
        <v>0</v>
      </c>
      <c r="H21" s="9">
        <f t="shared" si="0"/>
        <v>0</v>
      </c>
    </row>
    <row r="22" spans="1:8" ht="22.5" customHeight="1">
      <c r="A22" s="122"/>
      <c r="B22" s="113"/>
      <c r="D22" s="104"/>
      <c r="E22" s="3" t="s">
        <v>19</v>
      </c>
      <c r="F22" s="1"/>
      <c r="G22" s="63">
        <f>'単価内訳'!G50</f>
        <v>0</v>
      </c>
      <c r="H22" s="9">
        <f t="shared" si="0"/>
        <v>0</v>
      </c>
    </row>
    <row r="23" spans="1:8" ht="22.5" customHeight="1">
      <c r="A23" s="122"/>
      <c r="B23" s="113"/>
      <c r="D23" s="105" t="s">
        <v>7</v>
      </c>
      <c r="E23" s="3" t="s">
        <v>18</v>
      </c>
      <c r="F23" s="1"/>
      <c r="G23" s="63">
        <f>'単価内訳'!H49</f>
        <v>0</v>
      </c>
      <c r="H23" s="9">
        <f t="shared" si="0"/>
        <v>0</v>
      </c>
    </row>
    <row r="24" spans="1:8" ht="22.5" customHeight="1">
      <c r="A24" s="122"/>
      <c r="B24" s="113"/>
      <c r="C24" s="17"/>
      <c r="D24" s="104"/>
      <c r="E24" s="3" t="s">
        <v>19</v>
      </c>
      <c r="F24" s="1"/>
      <c r="G24" s="63">
        <f>'単価内訳'!H50</f>
        <v>0</v>
      </c>
      <c r="H24" s="9">
        <f t="shared" si="0"/>
        <v>0</v>
      </c>
    </row>
    <row r="25" spans="1:8" ht="22.5" customHeight="1">
      <c r="A25" s="122"/>
      <c r="B25" s="113"/>
      <c r="C25" s="110" t="s">
        <v>98</v>
      </c>
      <c r="D25" s="111"/>
      <c r="E25" s="24" t="s">
        <v>97</v>
      </c>
      <c r="F25" s="25"/>
      <c r="G25" s="63">
        <v>4700</v>
      </c>
      <c r="H25" s="9">
        <f>F25*G25</f>
        <v>0</v>
      </c>
    </row>
    <row r="26" spans="1:8" ht="22.5" customHeight="1">
      <c r="A26" s="122"/>
      <c r="B26" s="113"/>
      <c r="C26" s="115" t="s">
        <v>9</v>
      </c>
      <c r="D26" s="116"/>
      <c r="E26" s="3" t="s">
        <v>18</v>
      </c>
      <c r="F26" s="1"/>
      <c r="G26" s="63">
        <f>'単価内訳'!I49</f>
        <v>0</v>
      </c>
      <c r="H26" s="9">
        <f t="shared" si="0"/>
        <v>0</v>
      </c>
    </row>
    <row r="27" spans="1:8" ht="22.5" customHeight="1">
      <c r="A27" s="122"/>
      <c r="B27" s="113"/>
      <c r="C27" s="117"/>
      <c r="D27" s="118"/>
      <c r="E27" s="3" t="s">
        <v>19</v>
      </c>
      <c r="F27" s="1"/>
      <c r="G27" s="63">
        <f>'単価内訳'!I50</f>
        <v>0</v>
      </c>
      <c r="H27" s="9">
        <f t="shared" si="0"/>
        <v>0</v>
      </c>
    </row>
    <row r="28" spans="1:8" ht="22.5" customHeight="1">
      <c r="A28" s="122"/>
      <c r="B28" s="113"/>
      <c r="C28" s="115" t="s">
        <v>10</v>
      </c>
      <c r="D28" s="116"/>
      <c r="E28" s="3" t="s">
        <v>18</v>
      </c>
      <c r="F28" s="1"/>
      <c r="G28" s="63">
        <f>'単価内訳'!J49</f>
        <v>0</v>
      </c>
      <c r="H28" s="9">
        <f t="shared" si="0"/>
        <v>0</v>
      </c>
    </row>
    <row r="29" spans="1:8" ht="22.5" customHeight="1">
      <c r="A29" s="122"/>
      <c r="B29" s="113"/>
      <c r="C29" s="117"/>
      <c r="D29" s="118"/>
      <c r="E29" s="3" t="s">
        <v>19</v>
      </c>
      <c r="F29" s="1"/>
      <c r="G29" s="63">
        <f>'単価内訳'!J50</f>
        <v>0</v>
      </c>
      <c r="H29" s="9">
        <f t="shared" si="0"/>
        <v>0</v>
      </c>
    </row>
    <row r="30" spans="1:8" ht="22.5" customHeight="1">
      <c r="A30" s="122"/>
      <c r="B30" s="103" t="s">
        <v>13</v>
      </c>
      <c r="C30" s="103"/>
      <c r="D30" s="103"/>
      <c r="E30" s="103"/>
      <c r="F30" s="9">
        <f>SUM(F17:F19,F21:F24,F26:F29)</f>
        <v>0</v>
      </c>
      <c r="G30" s="4"/>
      <c r="H30" s="9">
        <f>SUM(H17:H29)</f>
        <v>0</v>
      </c>
    </row>
    <row r="31" spans="1:8" ht="22.5" customHeight="1">
      <c r="A31" s="122"/>
      <c r="B31" s="103" t="s">
        <v>12</v>
      </c>
      <c r="C31" s="103"/>
      <c r="D31" s="103"/>
      <c r="E31" s="103"/>
      <c r="F31" s="4"/>
      <c r="G31" s="4"/>
      <c r="H31" s="10"/>
    </row>
    <row r="32" spans="1:8" ht="22.5" customHeight="1">
      <c r="A32" s="122"/>
      <c r="B32" s="103" t="s">
        <v>11</v>
      </c>
      <c r="C32" s="103"/>
      <c r="D32" s="103"/>
      <c r="E32" s="103"/>
      <c r="F32" s="4"/>
      <c r="G32" s="4"/>
      <c r="H32" s="9">
        <f>H30-H31</f>
        <v>0</v>
      </c>
    </row>
    <row r="33" spans="1:8" ht="22.5" customHeight="1">
      <c r="A33" s="112" t="s">
        <v>17</v>
      </c>
      <c r="B33" s="103" t="s">
        <v>93</v>
      </c>
      <c r="C33" s="103"/>
      <c r="D33" s="103"/>
      <c r="E33" s="103"/>
      <c r="F33" s="11"/>
      <c r="G33" s="11"/>
      <c r="H33" s="12"/>
    </row>
    <row r="34" spans="1:8" ht="22.5" customHeight="1">
      <c r="A34" s="113"/>
      <c r="B34" s="103" t="s">
        <v>94</v>
      </c>
      <c r="C34" s="103"/>
      <c r="D34" s="103"/>
      <c r="E34" s="103"/>
      <c r="F34" s="11"/>
      <c r="G34" s="11"/>
      <c r="H34" s="12"/>
    </row>
    <row r="35" spans="1:8" ht="22.5" customHeight="1">
      <c r="A35" s="113"/>
      <c r="B35" s="103" t="s">
        <v>116</v>
      </c>
      <c r="C35" s="103"/>
      <c r="D35" s="103"/>
      <c r="E35" s="103"/>
      <c r="F35" s="11"/>
      <c r="G35" s="11"/>
      <c r="H35" s="12"/>
    </row>
    <row r="36" spans="1:8" ht="22.5" customHeight="1">
      <c r="A36" s="114"/>
      <c r="B36" s="107" t="s">
        <v>117</v>
      </c>
      <c r="C36" s="108"/>
      <c r="D36" s="108"/>
      <c r="E36" s="109"/>
      <c r="F36" s="11"/>
      <c r="G36" s="11"/>
      <c r="H36" s="12">
        <f>H33+H34+H35</f>
        <v>0</v>
      </c>
    </row>
    <row r="37" spans="1:8" ht="22.5" customHeight="1">
      <c r="A37" s="119" t="s">
        <v>118</v>
      </c>
      <c r="B37" s="121"/>
      <c r="C37" s="121"/>
      <c r="D37" s="121"/>
      <c r="E37" s="120"/>
      <c r="F37" s="11"/>
      <c r="G37" s="11"/>
      <c r="H37" s="13">
        <f>H32+H36</f>
        <v>0</v>
      </c>
    </row>
    <row r="39" spans="1:8" ht="19.5" customHeight="1">
      <c r="A39" s="103" t="s">
        <v>67</v>
      </c>
      <c r="B39" s="103"/>
      <c r="C39" s="115" t="s">
        <v>68</v>
      </c>
      <c r="D39" s="116"/>
      <c r="E39" s="105"/>
      <c r="F39" s="105"/>
      <c r="G39" s="7" t="s">
        <v>71</v>
      </c>
      <c r="H39" s="14"/>
    </row>
    <row r="40" spans="1:8" ht="19.5" customHeight="1">
      <c r="A40" s="103"/>
      <c r="B40" s="103"/>
      <c r="C40" s="117" t="s">
        <v>69</v>
      </c>
      <c r="D40" s="118"/>
      <c r="E40" s="104"/>
      <c r="F40" s="104"/>
      <c r="G40" s="8" t="s">
        <v>72</v>
      </c>
      <c r="H40" s="35"/>
    </row>
    <row r="41" spans="1:8" ht="19.5" customHeight="1">
      <c r="A41" s="103"/>
      <c r="B41" s="103"/>
      <c r="C41" s="115" t="s">
        <v>70</v>
      </c>
      <c r="D41" s="116"/>
      <c r="E41" s="103"/>
      <c r="F41" s="103"/>
      <c r="G41" s="103"/>
      <c r="H41" s="103"/>
    </row>
    <row r="42" spans="1:8" ht="19.5" customHeight="1">
      <c r="A42" s="103"/>
      <c r="B42" s="103"/>
      <c r="C42" s="117"/>
      <c r="D42" s="118"/>
      <c r="E42" s="103"/>
      <c r="F42" s="103"/>
      <c r="G42" s="103"/>
      <c r="H42" s="103"/>
    </row>
  </sheetData>
  <sheetProtection/>
  <mergeCells count="34">
    <mergeCell ref="C41:D42"/>
    <mergeCell ref="C16:D16"/>
    <mergeCell ref="C26:D27"/>
    <mergeCell ref="C28:D29"/>
    <mergeCell ref="D23:D24"/>
    <mergeCell ref="C39:D39"/>
    <mergeCell ref="C40:D40"/>
    <mergeCell ref="A37:E37"/>
    <mergeCell ref="A17:A32"/>
    <mergeCell ref="A33:A36"/>
    <mergeCell ref="B33:E33"/>
    <mergeCell ref="B32:E32"/>
    <mergeCell ref="B30:E30"/>
    <mergeCell ref="B31:E31"/>
    <mergeCell ref="B21:B29"/>
    <mergeCell ref="B17:B20"/>
    <mergeCell ref="D21:D22"/>
    <mergeCell ref="A39:B42"/>
    <mergeCell ref="E40:F40"/>
    <mergeCell ref="E39:F39"/>
    <mergeCell ref="E41:H42"/>
    <mergeCell ref="B13:D13"/>
    <mergeCell ref="B36:E36"/>
    <mergeCell ref="B35:E35"/>
    <mergeCell ref="B34:E34"/>
    <mergeCell ref="C20:D20"/>
    <mergeCell ref="C25:D25"/>
    <mergeCell ref="G6:H6"/>
    <mergeCell ref="G8:H8"/>
    <mergeCell ref="G10:H10"/>
    <mergeCell ref="A1:H1"/>
    <mergeCell ref="B2:H3"/>
    <mergeCell ref="E13:F13"/>
    <mergeCell ref="B5:D5"/>
  </mergeCells>
  <printOptions verticalCentered="1"/>
  <pageMargins left="0.7086614173228347" right="0.5118110236220472" top="0.31496062992125984" bottom="0.5511811023622047" header="0.31496062992125984" footer="0.31496062992125984"/>
  <pageSetup fitToHeight="1" fitToWidth="1"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tabColor rgb="FFFFC000"/>
    <pageSetUpPr fitToPage="1"/>
  </sheetPr>
  <dimension ref="A1:R52"/>
  <sheetViews>
    <sheetView view="pageBreakPreview" zoomScale="70" zoomScaleSheetLayoutView="70" zoomScalePageLayoutView="0" workbookViewId="0" topLeftCell="A1">
      <selection activeCell="P19" sqref="P19"/>
    </sheetView>
  </sheetViews>
  <sheetFormatPr defaultColWidth="9.140625" defaultRowHeight="15"/>
  <cols>
    <col min="1" max="1" width="3.421875" style="0" customWidth="1"/>
    <col min="2" max="2" width="21.57421875" style="0" customWidth="1"/>
    <col min="3" max="3" width="7.28125" style="0" customWidth="1"/>
    <col min="4" max="10" width="9.57421875" style="0" customWidth="1"/>
    <col min="11" max="14" width="4.28125" style="0" customWidth="1"/>
  </cols>
  <sheetData>
    <row r="1" spans="1:10" ht="13.5">
      <c r="A1" t="s">
        <v>23</v>
      </c>
      <c r="H1" s="142" t="s">
        <v>175</v>
      </c>
      <c r="I1" s="142"/>
      <c r="J1" s="142"/>
    </row>
    <row r="2" spans="1:10" ht="20.25" customHeight="1">
      <c r="A2" s="103" t="s">
        <v>20</v>
      </c>
      <c r="B2" s="103"/>
      <c r="C2" s="147"/>
      <c r="D2" s="148"/>
      <c r="E2" s="148"/>
      <c r="F2" s="148"/>
      <c r="G2" s="148"/>
      <c r="H2" s="148"/>
      <c r="I2" s="148"/>
      <c r="J2" s="149"/>
    </row>
    <row r="3" spans="1:10" ht="20.25" customHeight="1">
      <c r="A3" s="103" t="s">
        <v>24</v>
      </c>
      <c r="B3" s="103"/>
      <c r="C3" s="147"/>
      <c r="D3" s="148"/>
      <c r="E3" s="148"/>
      <c r="F3" s="149"/>
      <c r="G3" s="103" t="s">
        <v>66</v>
      </c>
      <c r="H3" s="103"/>
      <c r="I3" s="143"/>
      <c r="J3" s="144"/>
    </row>
    <row r="4" spans="1:10" ht="20.25" customHeight="1">
      <c r="A4" s="103" t="s">
        <v>25</v>
      </c>
      <c r="B4" s="103"/>
      <c r="C4" s="119" t="s">
        <v>14</v>
      </c>
      <c r="D4" s="120"/>
      <c r="E4" s="145"/>
      <c r="F4" s="146"/>
      <c r="G4" s="44" t="s">
        <v>26</v>
      </c>
      <c r="H4" s="145"/>
      <c r="I4" s="150"/>
      <c r="J4" s="146"/>
    </row>
    <row r="5" spans="1:10" ht="20.25" customHeight="1">
      <c r="A5" s="103" t="s">
        <v>27</v>
      </c>
      <c r="B5" s="103"/>
      <c r="C5" s="119" t="s">
        <v>14</v>
      </c>
      <c r="D5" s="120"/>
      <c r="E5" s="145"/>
      <c r="F5" s="146"/>
      <c r="G5" s="119" t="s">
        <v>79</v>
      </c>
      <c r="H5" s="120"/>
      <c r="I5" s="145"/>
      <c r="J5" s="146"/>
    </row>
    <row r="6" spans="1:10" ht="20.25" customHeight="1">
      <c r="A6" s="103"/>
      <c r="B6" s="103"/>
      <c r="C6" s="119" t="s">
        <v>26</v>
      </c>
      <c r="D6" s="120"/>
      <c r="E6" s="145"/>
      <c r="F6" s="146"/>
      <c r="G6" s="119" t="s">
        <v>79</v>
      </c>
      <c r="H6" s="120"/>
      <c r="I6" s="145"/>
      <c r="J6" s="146"/>
    </row>
    <row r="7" spans="1:11" ht="20.25" customHeight="1">
      <c r="A7" s="130" t="s">
        <v>89</v>
      </c>
      <c r="B7" s="130"/>
      <c r="C7" s="128" t="s">
        <v>91</v>
      </c>
      <c r="D7" s="129"/>
      <c r="E7" s="34"/>
      <c r="F7" s="130" t="s">
        <v>90</v>
      </c>
      <c r="G7" s="130"/>
      <c r="H7" s="49"/>
      <c r="I7" s="30" t="s">
        <v>105</v>
      </c>
      <c r="J7" s="31" t="s">
        <v>106</v>
      </c>
      <c r="K7" t="s">
        <v>95</v>
      </c>
    </row>
    <row r="8" spans="1:10" ht="20.25" customHeight="1">
      <c r="A8" s="130"/>
      <c r="B8" s="130"/>
      <c r="C8" s="128" t="s">
        <v>92</v>
      </c>
      <c r="D8" s="129"/>
      <c r="E8" s="34"/>
      <c r="F8" s="119" t="s">
        <v>104</v>
      </c>
      <c r="G8" s="121"/>
      <c r="H8" s="120"/>
      <c r="I8" s="39"/>
      <c r="J8" s="39"/>
    </row>
    <row r="10" spans="1:10" ht="18.75" customHeight="1">
      <c r="A10" s="119" t="s">
        <v>0</v>
      </c>
      <c r="B10" s="121"/>
      <c r="C10" s="120"/>
      <c r="D10" s="103" t="s">
        <v>14</v>
      </c>
      <c r="E10" s="103"/>
      <c r="F10" s="103"/>
      <c r="G10" s="103" t="s">
        <v>15</v>
      </c>
      <c r="H10" s="103"/>
      <c r="I10" s="103" t="s">
        <v>28</v>
      </c>
      <c r="J10" s="103"/>
    </row>
    <row r="11" spans="1:10" ht="18.75" customHeight="1">
      <c r="A11" s="119" t="s">
        <v>1</v>
      </c>
      <c r="B11" s="121"/>
      <c r="C11" s="120"/>
      <c r="D11" s="3" t="s">
        <v>6</v>
      </c>
      <c r="E11" s="3" t="s">
        <v>63</v>
      </c>
      <c r="F11" s="3" t="s">
        <v>8</v>
      </c>
      <c r="G11" s="3" t="s">
        <v>64</v>
      </c>
      <c r="H11" s="3" t="s">
        <v>7</v>
      </c>
      <c r="I11" s="3" t="s">
        <v>9</v>
      </c>
      <c r="J11" s="3" t="s">
        <v>10</v>
      </c>
    </row>
    <row r="12" spans="1:10" ht="16.5" customHeight="1">
      <c r="A12" s="140" t="s">
        <v>29</v>
      </c>
      <c r="B12" s="151"/>
      <c r="C12" s="141"/>
      <c r="D12" s="67"/>
      <c r="E12" s="67"/>
      <c r="F12" s="67"/>
      <c r="G12" s="67"/>
      <c r="H12" s="67"/>
      <c r="I12" s="67"/>
      <c r="J12" s="67"/>
    </row>
    <row r="13" spans="1:10" ht="16.5" customHeight="1">
      <c r="A13" s="140" t="s">
        <v>30</v>
      </c>
      <c r="B13" s="151"/>
      <c r="C13" s="141"/>
      <c r="D13" s="65" t="s">
        <v>65</v>
      </c>
      <c r="E13" s="65" t="s">
        <v>65</v>
      </c>
      <c r="F13" s="65" t="s">
        <v>65</v>
      </c>
      <c r="G13" s="67"/>
      <c r="H13" s="67"/>
      <c r="I13" s="67"/>
      <c r="J13" s="67"/>
    </row>
    <row r="14" spans="1:10" ht="16.5" customHeight="1">
      <c r="A14" s="112" t="s">
        <v>60</v>
      </c>
      <c r="B14" s="140" t="s">
        <v>84</v>
      </c>
      <c r="C14" s="141"/>
      <c r="D14" s="67"/>
      <c r="E14" s="67"/>
      <c r="F14" s="67"/>
      <c r="G14" s="67"/>
      <c r="H14" s="67"/>
      <c r="I14" s="67"/>
      <c r="J14" s="67"/>
    </row>
    <row r="15" spans="1:10" ht="16.5" customHeight="1">
      <c r="A15" s="113"/>
      <c r="B15" s="140" t="s">
        <v>85</v>
      </c>
      <c r="C15" s="141"/>
      <c r="D15" s="65" t="s">
        <v>65</v>
      </c>
      <c r="E15" s="65" t="s">
        <v>65</v>
      </c>
      <c r="F15" s="65" t="s">
        <v>65</v>
      </c>
      <c r="G15" s="67"/>
      <c r="H15" s="67"/>
      <c r="I15" s="67"/>
      <c r="J15" s="67"/>
    </row>
    <row r="16" spans="1:12" ht="16.5" customHeight="1">
      <c r="A16" s="113"/>
      <c r="B16" s="126" t="s">
        <v>31</v>
      </c>
      <c r="C16" s="127"/>
      <c r="D16" s="67"/>
      <c r="E16" s="67"/>
      <c r="F16" s="67"/>
      <c r="G16" s="65" t="s">
        <v>65</v>
      </c>
      <c r="H16" s="65" t="s">
        <v>65</v>
      </c>
      <c r="I16" s="65" t="s">
        <v>65</v>
      </c>
      <c r="J16" s="65" t="s">
        <v>65</v>
      </c>
      <c r="K16" s="40"/>
      <c r="L16" s="50"/>
    </row>
    <row r="17" spans="1:11" ht="16.5" customHeight="1">
      <c r="A17" s="113"/>
      <c r="B17" s="126" t="s">
        <v>32</v>
      </c>
      <c r="C17" s="127"/>
      <c r="D17" s="67"/>
      <c r="E17" s="67"/>
      <c r="F17" s="67"/>
      <c r="G17" s="65" t="s">
        <v>65</v>
      </c>
      <c r="H17" s="65" t="s">
        <v>65</v>
      </c>
      <c r="I17" s="65" t="s">
        <v>65</v>
      </c>
      <c r="J17" s="65" t="s">
        <v>65</v>
      </c>
      <c r="K17" t="s">
        <v>120</v>
      </c>
    </row>
    <row r="18" spans="1:13" ht="16.5" customHeight="1">
      <c r="A18" s="113"/>
      <c r="B18" s="126" t="s">
        <v>33</v>
      </c>
      <c r="C18" s="127"/>
      <c r="D18" s="65" t="s">
        <v>65</v>
      </c>
      <c r="E18" s="67"/>
      <c r="F18" s="67"/>
      <c r="G18" s="65" t="s">
        <v>65</v>
      </c>
      <c r="H18" s="67"/>
      <c r="I18" s="65" t="s">
        <v>65</v>
      </c>
      <c r="J18" s="65" t="s">
        <v>65</v>
      </c>
      <c r="K18" s="55" t="s">
        <v>73</v>
      </c>
      <c r="L18" s="54"/>
      <c r="M18" s="54"/>
    </row>
    <row r="19" spans="1:11" ht="16.5" customHeight="1">
      <c r="A19" s="113"/>
      <c r="B19" s="126" t="s">
        <v>34</v>
      </c>
      <c r="C19" s="127"/>
      <c r="D19" s="65" t="s">
        <v>65</v>
      </c>
      <c r="E19" s="65" t="s">
        <v>65</v>
      </c>
      <c r="F19" s="67"/>
      <c r="G19" s="65" t="s">
        <v>65</v>
      </c>
      <c r="H19" s="65" t="s">
        <v>65</v>
      </c>
      <c r="I19" s="65" t="s">
        <v>65</v>
      </c>
      <c r="J19" s="65" t="s">
        <v>65</v>
      </c>
      <c r="K19" t="s">
        <v>74</v>
      </c>
    </row>
    <row r="20" spans="1:18" ht="16.5" customHeight="1">
      <c r="A20" s="113"/>
      <c r="B20" s="126" t="s">
        <v>87</v>
      </c>
      <c r="C20" s="127"/>
      <c r="D20" s="67"/>
      <c r="E20" s="67"/>
      <c r="F20" s="67"/>
      <c r="G20" s="65" t="s">
        <v>65</v>
      </c>
      <c r="H20" s="65" t="s">
        <v>65</v>
      </c>
      <c r="I20" s="65" t="s">
        <v>65</v>
      </c>
      <c r="J20" s="65" t="s">
        <v>65</v>
      </c>
      <c r="K20" s="51" t="s">
        <v>126</v>
      </c>
      <c r="L20" s="53"/>
      <c r="M20" s="53"/>
      <c r="N20" s="53"/>
      <c r="O20" s="53"/>
      <c r="P20" s="53"/>
      <c r="Q20" s="53"/>
      <c r="R20" s="53"/>
    </row>
    <row r="21" spans="1:11" ht="16.5" customHeight="1">
      <c r="A21" s="113"/>
      <c r="B21" s="28" t="s">
        <v>35</v>
      </c>
      <c r="C21" s="32"/>
      <c r="D21" s="67"/>
      <c r="E21" s="67"/>
      <c r="F21" s="67"/>
      <c r="G21" s="67"/>
      <c r="H21" s="67"/>
      <c r="I21" s="67" t="s">
        <v>65</v>
      </c>
      <c r="J21" s="67" t="s">
        <v>65</v>
      </c>
      <c r="K21" s="56" t="s">
        <v>127</v>
      </c>
    </row>
    <row r="22" spans="1:10" ht="16.5" customHeight="1">
      <c r="A22" s="113"/>
      <c r="B22" s="126" t="s">
        <v>36</v>
      </c>
      <c r="C22" s="127"/>
      <c r="D22" s="67"/>
      <c r="E22" s="67"/>
      <c r="F22" s="67"/>
      <c r="G22" s="65" t="s">
        <v>65</v>
      </c>
      <c r="H22" s="65" t="s">
        <v>65</v>
      </c>
      <c r="I22" s="65" t="s">
        <v>65</v>
      </c>
      <c r="J22" s="65" t="s">
        <v>65</v>
      </c>
    </row>
    <row r="23" spans="1:11" ht="16.5" customHeight="1">
      <c r="A23" s="113"/>
      <c r="B23" s="28" t="s">
        <v>37</v>
      </c>
      <c r="C23" s="33"/>
      <c r="D23" s="67"/>
      <c r="E23" s="67"/>
      <c r="F23" s="67"/>
      <c r="G23" s="65" t="s">
        <v>65</v>
      </c>
      <c r="H23" s="65" t="s">
        <v>65</v>
      </c>
      <c r="I23" s="65" t="s">
        <v>65</v>
      </c>
      <c r="J23" s="65" t="s">
        <v>65</v>
      </c>
      <c r="K23" s="52" t="s">
        <v>124</v>
      </c>
    </row>
    <row r="24" spans="1:10" ht="16.5" customHeight="1">
      <c r="A24" s="113"/>
      <c r="B24" s="126" t="s">
        <v>38</v>
      </c>
      <c r="C24" s="127"/>
      <c r="D24" s="65" t="s">
        <v>65</v>
      </c>
      <c r="E24" s="65" t="s">
        <v>65</v>
      </c>
      <c r="F24" s="65" t="s">
        <v>65</v>
      </c>
      <c r="G24" s="67"/>
      <c r="H24" s="67"/>
      <c r="I24" s="67"/>
      <c r="J24" s="67"/>
    </row>
    <row r="25" spans="1:10" ht="16.5" customHeight="1">
      <c r="A25" s="113"/>
      <c r="B25" s="126" t="s">
        <v>39</v>
      </c>
      <c r="C25" s="127"/>
      <c r="D25" s="65" t="s">
        <v>65</v>
      </c>
      <c r="E25" s="65" t="s">
        <v>65</v>
      </c>
      <c r="F25" s="65" t="s">
        <v>65</v>
      </c>
      <c r="G25" s="67"/>
      <c r="H25" s="67"/>
      <c r="I25" s="67"/>
      <c r="J25" s="67"/>
    </row>
    <row r="26" spans="1:11" ht="16.5" customHeight="1">
      <c r="A26" s="113"/>
      <c r="B26" s="126" t="s">
        <v>40</v>
      </c>
      <c r="C26" s="127"/>
      <c r="D26" s="65" t="s">
        <v>65</v>
      </c>
      <c r="E26" s="65" t="s">
        <v>65</v>
      </c>
      <c r="F26" s="65" t="s">
        <v>65</v>
      </c>
      <c r="G26" s="67"/>
      <c r="H26" s="67"/>
      <c r="I26" s="67"/>
      <c r="J26" s="67"/>
      <c r="K26" t="s">
        <v>121</v>
      </c>
    </row>
    <row r="27" spans="1:11" ht="16.5" customHeight="1">
      <c r="A27" s="113"/>
      <c r="B27" s="126" t="s">
        <v>41</v>
      </c>
      <c r="C27" s="127"/>
      <c r="D27" s="67"/>
      <c r="E27" s="67"/>
      <c r="F27" s="67"/>
      <c r="G27" s="67"/>
      <c r="H27" s="67"/>
      <c r="I27" s="67"/>
      <c r="J27" s="67"/>
      <c r="K27" t="s">
        <v>75</v>
      </c>
    </row>
    <row r="28" spans="1:10" ht="16.5" customHeight="1">
      <c r="A28" s="122" t="s">
        <v>61</v>
      </c>
      <c r="B28" s="126" t="s">
        <v>42</v>
      </c>
      <c r="C28" s="127"/>
      <c r="D28" s="65" t="s">
        <v>65</v>
      </c>
      <c r="E28" s="65" t="s">
        <v>65</v>
      </c>
      <c r="F28" s="65" t="s">
        <v>65</v>
      </c>
      <c r="G28" s="67"/>
      <c r="H28" s="67"/>
      <c r="I28" s="67"/>
      <c r="J28" s="67"/>
    </row>
    <row r="29" spans="1:10" ht="16.5" customHeight="1">
      <c r="A29" s="122"/>
      <c r="B29" s="126" t="s">
        <v>43</v>
      </c>
      <c r="C29" s="127"/>
      <c r="D29" s="65" t="s">
        <v>65</v>
      </c>
      <c r="E29" s="65" t="s">
        <v>65</v>
      </c>
      <c r="F29" s="65" t="s">
        <v>65</v>
      </c>
      <c r="G29" s="67"/>
      <c r="H29" s="67"/>
      <c r="I29" s="67"/>
      <c r="J29" s="67"/>
    </row>
    <row r="30" spans="1:10" ht="16.5" customHeight="1">
      <c r="A30" s="122"/>
      <c r="B30" s="126" t="s">
        <v>123</v>
      </c>
      <c r="C30" s="127"/>
      <c r="D30" s="65" t="s">
        <v>65</v>
      </c>
      <c r="E30" s="65" t="s">
        <v>65</v>
      </c>
      <c r="F30" s="65" t="s">
        <v>65</v>
      </c>
      <c r="G30" s="67"/>
      <c r="H30" s="67"/>
      <c r="I30" s="67"/>
      <c r="J30" s="67"/>
    </row>
    <row r="31" spans="1:11" ht="16.5" customHeight="1">
      <c r="A31" s="122"/>
      <c r="B31" s="5" t="s">
        <v>44</v>
      </c>
      <c r="C31" s="64" t="s">
        <v>99</v>
      </c>
      <c r="D31" s="65" t="s">
        <v>65</v>
      </c>
      <c r="E31" s="65" t="s">
        <v>65</v>
      </c>
      <c r="F31" s="65" t="s">
        <v>65</v>
      </c>
      <c r="G31" s="67"/>
      <c r="H31" s="67"/>
      <c r="I31" s="67"/>
      <c r="J31" s="67"/>
      <c r="K31" s="52" t="s">
        <v>125</v>
      </c>
    </row>
    <row r="32" spans="1:10" ht="16.5" customHeight="1">
      <c r="A32" s="122"/>
      <c r="B32" s="5" t="s">
        <v>30</v>
      </c>
      <c r="C32" s="27"/>
      <c r="D32" s="65" t="s">
        <v>65</v>
      </c>
      <c r="E32" s="65" t="s">
        <v>65</v>
      </c>
      <c r="F32" s="65" t="s">
        <v>65</v>
      </c>
      <c r="G32" s="67"/>
      <c r="H32" s="67"/>
      <c r="I32" s="67"/>
      <c r="J32" s="67"/>
    </row>
    <row r="33" spans="1:10" ht="16.5" customHeight="1">
      <c r="A33" s="122"/>
      <c r="B33" s="126" t="s">
        <v>45</v>
      </c>
      <c r="C33" s="127"/>
      <c r="D33" s="67"/>
      <c r="E33" s="67"/>
      <c r="F33" s="67"/>
      <c r="G33" s="67"/>
      <c r="H33" s="67"/>
      <c r="I33" s="67"/>
      <c r="J33" s="67"/>
    </row>
    <row r="34" spans="1:11" ht="16.5" customHeight="1">
      <c r="A34" s="122"/>
      <c r="B34" s="126" t="s">
        <v>46</v>
      </c>
      <c r="C34" s="127"/>
      <c r="D34" s="67"/>
      <c r="E34" s="67"/>
      <c r="F34" s="67"/>
      <c r="G34" s="67"/>
      <c r="H34" s="67"/>
      <c r="I34" s="67"/>
      <c r="J34" s="67"/>
      <c r="K34" t="s">
        <v>76</v>
      </c>
    </row>
    <row r="35" spans="1:11" ht="16.5" customHeight="1">
      <c r="A35" s="122"/>
      <c r="B35" s="126" t="s">
        <v>47</v>
      </c>
      <c r="C35" s="127"/>
      <c r="D35" s="67"/>
      <c r="E35" s="67"/>
      <c r="F35" s="67"/>
      <c r="G35" s="67"/>
      <c r="H35" s="67"/>
      <c r="I35" s="67"/>
      <c r="J35" s="67"/>
      <c r="K35" t="s">
        <v>77</v>
      </c>
    </row>
    <row r="36" spans="1:10" ht="16.5" customHeight="1">
      <c r="A36" s="122"/>
      <c r="B36" s="126" t="s">
        <v>48</v>
      </c>
      <c r="C36" s="127"/>
      <c r="D36" s="67"/>
      <c r="E36" s="67"/>
      <c r="F36" s="67"/>
      <c r="G36" s="67"/>
      <c r="H36" s="67"/>
      <c r="I36" s="67"/>
      <c r="J36" s="67"/>
    </row>
    <row r="37" spans="1:11" ht="16.5" customHeight="1">
      <c r="A37" s="122" t="s">
        <v>62</v>
      </c>
      <c r="B37" s="5" t="s">
        <v>49</v>
      </c>
      <c r="C37" s="27"/>
      <c r="D37" s="67"/>
      <c r="E37" s="67"/>
      <c r="F37" s="67"/>
      <c r="G37" s="67"/>
      <c r="H37" s="67"/>
      <c r="I37" s="67"/>
      <c r="J37" s="67"/>
      <c r="K37" s="29" t="s">
        <v>136</v>
      </c>
    </row>
    <row r="38" spans="1:11" ht="16.5" customHeight="1">
      <c r="A38" s="122"/>
      <c r="B38" s="126" t="s">
        <v>50</v>
      </c>
      <c r="C38" s="127"/>
      <c r="D38" s="67"/>
      <c r="E38" s="67"/>
      <c r="F38" s="67"/>
      <c r="G38" s="65" t="s">
        <v>65</v>
      </c>
      <c r="H38" s="65" t="s">
        <v>65</v>
      </c>
      <c r="I38" s="65" t="s">
        <v>65</v>
      </c>
      <c r="J38" s="65" t="s">
        <v>65</v>
      </c>
      <c r="K38" t="s">
        <v>78</v>
      </c>
    </row>
    <row r="39" spans="1:10" ht="16.5" customHeight="1">
      <c r="A39" s="122"/>
      <c r="B39" s="126" t="s">
        <v>86</v>
      </c>
      <c r="C39" s="127"/>
      <c r="D39" s="67"/>
      <c r="E39" s="67"/>
      <c r="F39" s="67"/>
      <c r="G39" s="67"/>
      <c r="H39" s="67"/>
      <c r="I39" s="67"/>
      <c r="J39" s="67"/>
    </row>
    <row r="40" spans="1:10" ht="16.5" customHeight="1">
      <c r="A40" s="122"/>
      <c r="B40" s="126" t="s">
        <v>107</v>
      </c>
      <c r="C40" s="127"/>
      <c r="D40" s="67"/>
      <c r="E40" s="67"/>
      <c r="F40" s="67"/>
      <c r="G40" s="67"/>
      <c r="H40" s="67"/>
      <c r="I40" s="67"/>
      <c r="J40" s="67"/>
    </row>
    <row r="41" spans="1:10" ht="16.5" customHeight="1">
      <c r="A41" s="122"/>
      <c r="B41" s="126" t="s">
        <v>51</v>
      </c>
      <c r="C41" s="127"/>
      <c r="D41" s="67"/>
      <c r="E41" s="67"/>
      <c r="F41" s="67"/>
      <c r="G41" s="67"/>
      <c r="H41" s="67"/>
      <c r="I41" s="67"/>
      <c r="J41" s="67"/>
    </row>
    <row r="42" spans="1:11" ht="16.5" customHeight="1">
      <c r="A42" s="122"/>
      <c r="B42" s="5" t="s">
        <v>52</v>
      </c>
      <c r="C42" s="27"/>
      <c r="D42" s="67"/>
      <c r="E42" s="67"/>
      <c r="F42" s="67"/>
      <c r="G42" s="67"/>
      <c r="H42" s="67"/>
      <c r="I42" s="67"/>
      <c r="J42" s="67"/>
      <c r="K42" t="s">
        <v>102</v>
      </c>
    </row>
    <row r="43" spans="1:11" ht="16.5" customHeight="1">
      <c r="A43" s="122"/>
      <c r="B43" s="126" t="s">
        <v>53</v>
      </c>
      <c r="C43" s="127"/>
      <c r="D43" s="67"/>
      <c r="E43" s="67"/>
      <c r="F43" s="67"/>
      <c r="G43" s="67"/>
      <c r="H43" s="67"/>
      <c r="I43" s="67"/>
      <c r="J43" s="67"/>
      <c r="K43" t="s">
        <v>75</v>
      </c>
    </row>
    <row r="44" spans="1:11" ht="16.5" customHeight="1">
      <c r="A44" s="122"/>
      <c r="B44" s="133" t="s">
        <v>100</v>
      </c>
      <c r="C44" s="134"/>
      <c r="D44" s="65" t="s">
        <v>65</v>
      </c>
      <c r="E44" s="65" t="s">
        <v>65</v>
      </c>
      <c r="F44" s="65" t="s">
        <v>65</v>
      </c>
      <c r="G44" s="67"/>
      <c r="H44" s="67"/>
      <c r="I44" s="67"/>
      <c r="J44" s="67"/>
      <c r="K44" t="s">
        <v>75</v>
      </c>
    </row>
    <row r="45" spans="1:11" ht="16.5" customHeight="1">
      <c r="A45" s="122"/>
      <c r="B45" s="126" t="s">
        <v>54</v>
      </c>
      <c r="C45" s="127"/>
      <c r="D45" s="67"/>
      <c r="E45" s="67"/>
      <c r="F45" s="67"/>
      <c r="G45" s="67"/>
      <c r="H45" s="67"/>
      <c r="I45" s="67"/>
      <c r="J45" s="67"/>
      <c r="K45" t="s">
        <v>75</v>
      </c>
    </row>
    <row r="46" spans="1:11" ht="16.5" customHeight="1">
      <c r="A46" s="122"/>
      <c r="B46" s="126" t="s">
        <v>55</v>
      </c>
      <c r="C46" s="127"/>
      <c r="D46" s="67"/>
      <c r="E46" s="67"/>
      <c r="F46" s="67"/>
      <c r="G46" s="67"/>
      <c r="H46" s="67"/>
      <c r="I46" s="67"/>
      <c r="J46" s="67"/>
      <c r="K46" t="s">
        <v>75</v>
      </c>
    </row>
    <row r="47" spans="1:11" ht="16.5" customHeight="1">
      <c r="A47" s="122"/>
      <c r="B47" s="28" t="s">
        <v>56</v>
      </c>
      <c r="C47" s="27"/>
      <c r="D47" s="65" t="s">
        <v>65</v>
      </c>
      <c r="E47" s="65" t="s">
        <v>65</v>
      </c>
      <c r="F47" s="65" t="s">
        <v>65</v>
      </c>
      <c r="G47" s="67"/>
      <c r="H47" s="67"/>
      <c r="I47" s="67"/>
      <c r="J47" s="67"/>
      <c r="K47" s="29" t="s">
        <v>101</v>
      </c>
    </row>
    <row r="48" spans="1:11" ht="16.5" customHeight="1" thickBot="1">
      <c r="A48" s="112"/>
      <c r="B48" s="135" t="s">
        <v>57</v>
      </c>
      <c r="C48" s="136"/>
      <c r="D48" s="68"/>
      <c r="E48" s="68"/>
      <c r="F48" s="68"/>
      <c r="G48" s="68"/>
      <c r="H48" s="68"/>
      <c r="I48" s="68"/>
      <c r="J48" s="68"/>
      <c r="K48" t="s">
        <v>75</v>
      </c>
    </row>
    <row r="49" spans="1:10" ht="24.75" customHeight="1" thickTop="1">
      <c r="A49" s="137" t="s">
        <v>58</v>
      </c>
      <c r="B49" s="138"/>
      <c r="C49" s="139"/>
      <c r="D49" s="69">
        <f>SUM(D12:D48)</f>
        <v>0</v>
      </c>
      <c r="E49" s="69">
        <f>SUM(E12:E48)</f>
        <v>0</v>
      </c>
      <c r="F49" s="69">
        <f>SUM(F12:F48)</f>
        <v>0</v>
      </c>
      <c r="G49" s="69">
        <f>SUM(G12:G48)-G13-G15</f>
        <v>0</v>
      </c>
      <c r="H49" s="69">
        <f>SUM(H12:H48)-H13-H15</f>
        <v>0</v>
      </c>
      <c r="I49" s="69">
        <f>SUM(I12:I48)-I13-I15</f>
        <v>0</v>
      </c>
      <c r="J49" s="70">
        <f>SUM(J12:J48)-J13-J15</f>
        <v>0</v>
      </c>
    </row>
    <row r="50" spans="1:10" ht="24.75" customHeight="1" thickBot="1">
      <c r="A50" s="123" t="s">
        <v>59</v>
      </c>
      <c r="B50" s="124"/>
      <c r="C50" s="125"/>
      <c r="D50" s="6" t="s">
        <v>65</v>
      </c>
      <c r="E50" s="6" t="s">
        <v>65</v>
      </c>
      <c r="F50" s="6" t="s">
        <v>65</v>
      </c>
      <c r="G50" s="71">
        <f>SUM(G13,G15,G21:G48)</f>
        <v>0</v>
      </c>
      <c r="H50" s="71">
        <f>SUM(H13,H15,H18,H21:H48)</f>
        <v>0</v>
      </c>
      <c r="I50" s="71">
        <f>SUM(I13,I15,I24:I48)</f>
        <v>0</v>
      </c>
      <c r="J50" s="72">
        <f>SUM(J13,J15,J24:J48)</f>
        <v>0</v>
      </c>
    </row>
    <row r="51" spans="1:10" ht="9.75" customHeight="1" thickBot="1" thickTop="1">
      <c r="A51" s="19"/>
      <c r="B51" s="19"/>
      <c r="C51" s="19"/>
      <c r="D51" s="73"/>
      <c r="E51" s="73"/>
      <c r="F51" s="73"/>
      <c r="G51" s="74"/>
      <c r="H51" s="74"/>
      <c r="I51" s="74"/>
      <c r="J51" s="74"/>
    </row>
    <row r="52" spans="1:11" ht="45" customHeight="1" thickBot="1">
      <c r="A52" s="22" t="s">
        <v>60</v>
      </c>
      <c r="B52" s="131" t="s">
        <v>96</v>
      </c>
      <c r="C52" s="132"/>
      <c r="D52" s="75">
        <f>235*H7</f>
        <v>0</v>
      </c>
      <c r="E52" s="75">
        <f>D52</f>
        <v>0</v>
      </c>
      <c r="F52" s="75">
        <f>D52</f>
        <v>0</v>
      </c>
      <c r="G52" s="76">
        <v>4700</v>
      </c>
      <c r="H52" s="76">
        <v>4700</v>
      </c>
      <c r="I52" s="20" t="s">
        <v>88</v>
      </c>
      <c r="J52" s="21" t="s">
        <v>88</v>
      </c>
      <c r="K52" t="s">
        <v>122</v>
      </c>
    </row>
  </sheetData>
  <sheetProtection/>
  <mergeCells count="66">
    <mergeCell ref="E4:F4"/>
    <mergeCell ref="A28:A36"/>
    <mergeCell ref="A37:A48"/>
    <mergeCell ref="A2:B2"/>
    <mergeCell ref="A3:B3"/>
    <mergeCell ref="A4:B4"/>
    <mergeCell ref="A5:B6"/>
    <mergeCell ref="A12:C12"/>
    <mergeCell ref="B43:C43"/>
    <mergeCell ref="B33:C33"/>
    <mergeCell ref="I10:J10"/>
    <mergeCell ref="G10:H10"/>
    <mergeCell ref="D10:F10"/>
    <mergeCell ref="A14:A27"/>
    <mergeCell ref="A10:C10"/>
    <mergeCell ref="B26:C26"/>
    <mergeCell ref="B16:C16"/>
    <mergeCell ref="A11:C11"/>
    <mergeCell ref="A13:C13"/>
    <mergeCell ref="B14:C14"/>
    <mergeCell ref="C6:D6"/>
    <mergeCell ref="B41:C41"/>
    <mergeCell ref="H4:J4"/>
    <mergeCell ref="G5:H5"/>
    <mergeCell ref="G6:H6"/>
    <mergeCell ref="I5:J5"/>
    <mergeCell ref="B35:C35"/>
    <mergeCell ref="B36:C36"/>
    <mergeCell ref="B34:C34"/>
    <mergeCell ref="A7:B8"/>
    <mergeCell ref="H1:J1"/>
    <mergeCell ref="G3:H3"/>
    <mergeCell ref="I3:J3"/>
    <mergeCell ref="E6:F6"/>
    <mergeCell ref="E5:F5"/>
    <mergeCell ref="C2:J2"/>
    <mergeCell ref="I6:J6"/>
    <mergeCell ref="C4:D4"/>
    <mergeCell ref="C3:F3"/>
    <mergeCell ref="C5:D5"/>
    <mergeCell ref="B15:C15"/>
    <mergeCell ref="B27:C27"/>
    <mergeCell ref="B25:C25"/>
    <mergeCell ref="B24:C24"/>
    <mergeCell ref="B22:C22"/>
    <mergeCell ref="B17:C17"/>
    <mergeCell ref="B29:C29"/>
    <mergeCell ref="C8:D8"/>
    <mergeCell ref="B52:C52"/>
    <mergeCell ref="B30:C30"/>
    <mergeCell ref="B28:C28"/>
    <mergeCell ref="B44:C44"/>
    <mergeCell ref="B48:C48"/>
    <mergeCell ref="A49:C49"/>
    <mergeCell ref="B46:C46"/>
    <mergeCell ref="B45:C45"/>
    <mergeCell ref="A50:C50"/>
    <mergeCell ref="B38:C38"/>
    <mergeCell ref="B40:C40"/>
    <mergeCell ref="C7:D7"/>
    <mergeCell ref="B39:C39"/>
    <mergeCell ref="F7:G7"/>
    <mergeCell ref="F8:H8"/>
    <mergeCell ref="B20:C20"/>
    <mergeCell ref="B19:C19"/>
    <mergeCell ref="B18:C18"/>
  </mergeCells>
  <dataValidations count="4">
    <dataValidation type="list" allowBlank="1" showInputMessage="1" showErrorMessage="1" sqref="C42 C37">
      <formula1>"A,B"</formula1>
    </dataValidation>
    <dataValidation type="list" allowBlank="1" showInputMessage="1" showErrorMessage="1" sqref="C23">
      <formula1>"内　１日,内　２日,内　３日,内　４日,内　５日,外　１日,外　２日,外　３日,外　４日,外　５日"</formula1>
    </dataValidation>
    <dataValidation type="list" allowBlank="1" showInputMessage="1" showErrorMessage="1" sqref="C47">
      <formula1>"A,B,C"</formula1>
    </dataValidation>
    <dataValidation type="list" allowBlank="1" showInputMessage="1" showErrorMessage="1" sqref="C32">
      <formula1>"1,2,3,4,5"</formula1>
    </dataValidation>
  </dataValidations>
  <printOptions/>
  <pageMargins left="0.6692913385826772" right="0.1968503937007874" top="0.35433070866141736" bottom="0.35433070866141736" header="0.31496062992125984" footer="0.31496062992125984"/>
  <pageSetup fitToHeight="1" fitToWidth="1" horizontalDpi="600" verticalDpi="600" orientation="portrait" paperSize="9" scale="94"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J65"/>
  <sheetViews>
    <sheetView view="pageBreakPreview" zoomScale="55" zoomScaleSheetLayoutView="55" zoomScalePageLayoutView="0" workbookViewId="0" topLeftCell="A1">
      <selection activeCell="T18" sqref="T18"/>
    </sheetView>
  </sheetViews>
  <sheetFormatPr defaultColWidth="9.140625" defaultRowHeight="15"/>
  <cols>
    <col min="1" max="1" width="5.28125" style="60" customWidth="1"/>
    <col min="2" max="2" width="21.140625" style="60" customWidth="1"/>
    <col min="3" max="3" width="13.140625" style="60" customWidth="1"/>
    <col min="4" max="4" width="13.140625" style="61" customWidth="1"/>
    <col min="5" max="5" width="13.140625" style="60" customWidth="1"/>
    <col min="6" max="6" width="6.140625" style="61" customWidth="1"/>
    <col min="7" max="7" width="9.140625" style="61" customWidth="1"/>
    <col min="8" max="8" width="13.140625" style="61" customWidth="1"/>
    <col min="9" max="9" width="10.7109375" style="61" customWidth="1"/>
    <col min="10" max="10" width="23.57421875" style="60" customWidth="1"/>
    <col min="11" max="16384" width="9.00390625" style="60" customWidth="1"/>
  </cols>
  <sheetData>
    <row r="1" spans="1:10" ht="18" customHeight="1">
      <c r="A1" s="81" t="s">
        <v>140</v>
      </c>
      <c r="B1" s="81"/>
      <c r="C1" s="81"/>
      <c r="D1" s="82"/>
      <c r="E1" s="81"/>
      <c r="F1" s="82"/>
      <c r="G1" s="82"/>
      <c r="H1" s="82"/>
      <c r="I1" s="82"/>
      <c r="J1" s="83"/>
    </row>
    <row r="2" spans="1:10" ht="18" customHeight="1">
      <c r="A2" s="81" t="s">
        <v>141</v>
      </c>
      <c r="B2" s="81"/>
      <c r="C2" s="81"/>
      <c r="D2" s="82"/>
      <c r="E2" s="81"/>
      <c r="F2" s="82"/>
      <c r="G2" s="82"/>
      <c r="H2" s="82"/>
      <c r="I2" s="82"/>
      <c r="J2" s="83" t="s">
        <v>142</v>
      </c>
    </row>
    <row r="3" spans="1:10" ht="18" customHeight="1">
      <c r="A3" s="160" t="s">
        <v>143</v>
      </c>
      <c r="B3" s="160" t="s">
        <v>144</v>
      </c>
      <c r="C3" s="160" t="s">
        <v>145</v>
      </c>
      <c r="D3" s="160" t="s">
        <v>167</v>
      </c>
      <c r="E3" s="160" t="s">
        <v>146</v>
      </c>
      <c r="F3" s="163" t="s">
        <v>147</v>
      </c>
      <c r="G3" s="164"/>
      <c r="H3" s="158" t="s">
        <v>155</v>
      </c>
      <c r="I3" s="158" t="s">
        <v>148</v>
      </c>
      <c r="J3" s="160" t="s">
        <v>149</v>
      </c>
    </row>
    <row r="4" spans="1:10" ht="18" customHeight="1">
      <c r="A4" s="161"/>
      <c r="B4" s="161"/>
      <c r="C4" s="161"/>
      <c r="D4" s="161"/>
      <c r="E4" s="161"/>
      <c r="F4" s="165"/>
      <c r="G4" s="166"/>
      <c r="H4" s="159"/>
      <c r="I4" s="159"/>
      <c r="J4" s="161"/>
    </row>
    <row r="5" spans="1:10" ht="18" customHeight="1">
      <c r="A5" s="84"/>
      <c r="B5" s="84"/>
      <c r="C5" s="85"/>
      <c r="D5" s="84"/>
      <c r="E5" s="85"/>
      <c r="F5" s="84"/>
      <c r="G5" s="84"/>
      <c r="H5" s="84"/>
      <c r="I5" s="84"/>
      <c r="J5" s="84"/>
    </row>
    <row r="6" spans="1:10" ht="18" customHeight="1">
      <c r="A6" s="86"/>
      <c r="B6" s="86"/>
      <c r="C6" s="85"/>
      <c r="D6" s="86"/>
      <c r="E6" s="85"/>
      <c r="F6" s="86"/>
      <c r="G6" s="86"/>
      <c r="H6" s="86"/>
      <c r="I6" s="86"/>
      <c r="J6" s="86"/>
    </row>
    <row r="7" spans="1:10" ht="18" customHeight="1">
      <c r="A7" s="86"/>
      <c r="B7" s="86"/>
      <c r="C7" s="85"/>
      <c r="D7" s="86"/>
      <c r="E7" s="85"/>
      <c r="F7" s="86"/>
      <c r="G7" s="86"/>
      <c r="H7" s="86"/>
      <c r="I7" s="86"/>
      <c r="J7" s="86"/>
    </row>
    <row r="8" spans="1:10" ht="18" customHeight="1">
      <c r="A8" s="86"/>
      <c r="B8" s="86"/>
      <c r="C8" s="85"/>
      <c r="D8" s="86"/>
      <c r="E8" s="85"/>
      <c r="F8" s="86"/>
      <c r="G8" s="86"/>
      <c r="H8" s="86"/>
      <c r="I8" s="86"/>
      <c r="J8" s="86"/>
    </row>
    <row r="9" spans="1:10" ht="18" customHeight="1">
      <c r="A9" s="86"/>
      <c r="B9" s="86"/>
      <c r="C9" s="85"/>
      <c r="D9" s="86"/>
      <c r="E9" s="85"/>
      <c r="F9" s="86"/>
      <c r="G9" s="86"/>
      <c r="H9" s="86"/>
      <c r="I9" s="86"/>
      <c r="J9" s="86"/>
    </row>
    <row r="10" spans="1:10" ht="18" customHeight="1">
      <c r="A10" s="86"/>
      <c r="B10" s="86"/>
      <c r="C10" s="85"/>
      <c r="D10" s="86"/>
      <c r="E10" s="85"/>
      <c r="F10" s="86"/>
      <c r="G10" s="86"/>
      <c r="H10" s="86"/>
      <c r="I10" s="86"/>
      <c r="J10" s="86"/>
    </row>
    <row r="11" spans="1:10" ht="18" customHeight="1">
      <c r="A11" s="86"/>
      <c r="B11" s="86"/>
      <c r="C11" s="85"/>
      <c r="D11" s="86"/>
      <c r="E11" s="85"/>
      <c r="F11" s="86"/>
      <c r="G11" s="86"/>
      <c r="H11" s="86"/>
      <c r="I11" s="86"/>
      <c r="J11" s="86"/>
    </row>
    <row r="12" spans="1:10" ht="18" customHeight="1">
      <c r="A12" s="86"/>
      <c r="B12" s="86"/>
      <c r="C12" s="85"/>
      <c r="D12" s="86"/>
      <c r="E12" s="85"/>
      <c r="F12" s="86"/>
      <c r="G12" s="86"/>
      <c r="H12" s="86"/>
      <c r="I12" s="86"/>
      <c r="J12" s="86"/>
    </row>
    <row r="13" spans="1:10" ht="18" customHeight="1">
      <c r="A13" s="86"/>
      <c r="B13" s="86"/>
      <c r="C13" s="85"/>
      <c r="D13" s="86"/>
      <c r="E13" s="85"/>
      <c r="F13" s="86"/>
      <c r="G13" s="86"/>
      <c r="H13" s="86"/>
      <c r="I13" s="86"/>
      <c r="J13" s="86"/>
    </row>
    <row r="14" spans="1:10" ht="18" customHeight="1">
      <c r="A14" s="86"/>
      <c r="B14" s="86"/>
      <c r="C14" s="85"/>
      <c r="D14" s="86"/>
      <c r="E14" s="85"/>
      <c r="F14" s="86"/>
      <c r="G14" s="86"/>
      <c r="H14" s="86"/>
      <c r="I14" s="86"/>
      <c r="J14" s="86"/>
    </row>
    <row r="15" spans="1:10" ht="18" customHeight="1">
      <c r="A15" s="86"/>
      <c r="B15" s="86"/>
      <c r="C15" s="85"/>
      <c r="D15" s="86"/>
      <c r="E15" s="85"/>
      <c r="F15" s="86"/>
      <c r="G15" s="86"/>
      <c r="H15" s="86"/>
      <c r="I15" s="86"/>
      <c r="J15" s="86"/>
    </row>
    <row r="16" spans="1:10" ht="18" customHeight="1">
      <c r="A16" s="86"/>
      <c r="B16" s="86"/>
      <c r="C16" s="85"/>
      <c r="D16" s="86"/>
      <c r="E16" s="85"/>
      <c r="F16" s="86"/>
      <c r="G16" s="86"/>
      <c r="H16" s="86"/>
      <c r="I16" s="86"/>
      <c r="J16" s="86"/>
    </row>
    <row r="17" spans="1:10" ht="18" customHeight="1">
      <c r="A17" s="86"/>
      <c r="B17" s="86"/>
      <c r="C17" s="85"/>
      <c r="D17" s="86"/>
      <c r="E17" s="85"/>
      <c r="F17" s="86"/>
      <c r="G17" s="86"/>
      <c r="H17" s="86"/>
      <c r="I17" s="86"/>
      <c r="J17" s="86"/>
    </row>
    <row r="18" spans="1:10" ht="18" customHeight="1">
      <c r="A18" s="86"/>
      <c r="B18" s="86"/>
      <c r="C18" s="85"/>
      <c r="D18" s="86"/>
      <c r="E18" s="85"/>
      <c r="F18" s="86"/>
      <c r="G18" s="86"/>
      <c r="H18" s="86"/>
      <c r="I18" s="86"/>
      <c r="J18" s="86"/>
    </row>
    <row r="19" spans="1:10" ht="18" customHeight="1">
      <c r="A19" s="86"/>
      <c r="B19" s="86"/>
      <c r="C19" s="85"/>
      <c r="D19" s="86"/>
      <c r="E19" s="85"/>
      <c r="F19" s="86"/>
      <c r="G19" s="86"/>
      <c r="H19" s="86"/>
      <c r="I19" s="86"/>
      <c r="J19" s="86"/>
    </row>
    <row r="20" spans="1:10" ht="18" customHeight="1">
      <c r="A20" s="86"/>
      <c r="B20" s="86"/>
      <c r="C20" s="85"/>
      <c r="D20" s="86"/>
      <c r="E20" s="85"/>
      <c r="F20" s="86"/>
      <c r="G20" s="86"/>
      <c r="H20" s="86"/>
      <c r="I20" s="86"/>
      <c r="J20" s="86"/>
    </row>
    <row r="21" spans="1:10" ht="18" customHeight="1">
      <c r="A21" s="86"/>
      <c r="B21" s="86"/>
      <c r="C21" s="85"/>
      <c r="D21" s="86"/>
      <c r="E21" s="85"/>
      <c r="F21" s="86"/>
      <c r="G21" s="86"/>
      <c r="H21" s="86"/>
      <c r="I21" s="86"/>
      <c r="J21" s="86"/>
    </row>
    <row r="22" spans="1:10" ht="18" customHeight="1">
      <c r="A22" s="86"/>
      <c r="B22" s="86"/>
      <c r="C22" s="85"/>
      <c r="D22" s="86"/>
      <c r="E22" s="85"/>
      <c r="F22" s="86"/>
      <c r="G22" s="86"/>
      <c r="H22" s="86"/>
      <c r="I22" s="86"/>
      <c r="J22" s="86"/>
    </row>
    <row r="23" spans="1:10" ht="18" customHeight="1">
      <c r="A23" s="86"/>
      <c r="B23" s="86"/>
      <c r="C23" s="85"/>
      <c r="D23" s="86"/>
      <c r="E23" s="85"/>
      <c r="F23" s="86"/>
      <c r="G23" s="86"/>
      <c r="H23" s="86"/>
      <c r="I23" s="86"/>
      <c r="J23" s="86"/>
    </row>
    <row r="24" spans="1:10" ht="18" customHeight="1">
      <c r="A24" s="86"/>
      <c r="B24" s="86"/>
      <c r="C24" s="85"/>
      <c r="D24" s="86"/>
      <c r="E24" s="85"/>
      <c r="F24" s="86"/>
      <c r="G24" s="86"/>
      <c r="H24" s="86"/>
      <c r="I24" s="86"/>
      <c r="J24" s="86"/>
    </row>
    <row r="25" spans="1:10" ht="18" customHeight="1">
      <c r="A25" s="86"/>
      <c r="B25" s="86"/>
      <c r="C25" s="85"/>
      <c r="D25" s="86"/>
      <c r="E25" s="85"/>
      <c r="F25" s="86"/>
      <c r="G25" s="86"/>
      <c r="H25" s="86"/>
      <c r="I25" s="86"/>
      <c r="J25" s="86"/>
    </row>
    <row r="26" spans="1:10" ht="18" customHeight="1">
      <c r="A26" s="86"/>
      <c r="B26" s="86"/>
      <c r="C26" s="85"/>
      <c r="D26" s="86"/>
      <c r="E26" s="85"/>
      <c r="F26" s="86"/>
      <c r="G26" s="86"/>
      <c r="H26" s="86"/>
      <c r="I26" s="86"/>
      <c r="J26" s="86"/>
    </row>
    <row r="27" spans="1:10" ht="18" customHeight="1">
      <c r="A27" s="86"/>
      <c r="B27" s="86"/>
      <c r="C27" s="85"/>
      <c r="D27" s="86"/>
      <c r="E27" s="85"/>
      <c r="F27" s="86"/>
      <c r="G27" s="86"/>
      <c r="H27" s="86"/>
      <c r="I27" s="86"/>
      <c r="J27" s="86"/>
    </row>
    <row r="28" spans="1:10" ht="18" customHeight="1">
      <c r="A28" s="86"/>
      <c r="B28" s="86"/>
      <c r="C28" s="85"/>
      <c r="D28" s="86"/>
      <c r="E28" s="85"/>
      <c r="F28" s="86"/>
      <c r="G28" s="86"/>
      <c r="H28" s="86"/>
      <c r="I28" s="86"/>
      <c r="J28" s="86"/>
    </row>
    <row r="29" spans="1:10" ht="18" customHeight="1">
      <c r="A29" s="86"/>
      <c r="B29" s="86"/>
      <c r="C29" s="85"/>
      <c r="D29" s="86"/>
      <c r="E29" s="85"/>
      <c r="F29" s="86"/>
      <c r="G29" s="86"/>
      <c r="H29" s="86"/>
      <c r="I29" s="86"/>
      <c r="J29" s="86"/>
    </row>
    <row r="30" spans="1:10" ht="18" customHeight="1">
      <c r="A30" s="86"/>
      <c r="B30" s="86"/>
      <c r="C30" s="85"/>
      <c r="D30" s="86"/>
      <c r="E30" s="85"/>
      <c r="F30" s="86"/>
      <c r="G30" s="86"/>
      <c r="H30" s="86"/>
      <c r="I30" s="86"/>
      <c r="J30" s="86"/>
    </row>
    <row r="31" spans="1:10" ht="18" customHeight="1">
      <c r="A31" s="86"/>
      <c r="B31" s="86"/>
      <c r="C31" s="85"/>
      <c r="D31" s="86"/>
      <c r="E31" s="85"/>
      <c r="F31" s="86"/>
      <c r="G31" s="86"/>
      <c r="H31" s="86"/>
      <c r="I31" s="86"/>
      <c r="J31" s="86"/>
    </row>
    <row r="32" spans="1:10" ht="18" customHeight="1">
      <c r="A32" s="86"/>
      <c r="B32" s="86"/>
      <c r="C32" s="85"/>
      <c r="D32" s="86"/>
      <c r="E32" s="85"/>
      <c r="F32" s="86"/>
      <c r="G32" s="86"/>
      <c r="H32" s="86"/>
      <c r="I32" s="86"/>
      <c r="J32" s="86"/>
    </row>
    <row r="33" spans="1:10" ht="18" customHeight="1">
      <c r="A33" s="86"/>
      <c r="B33" s="86"/>
      <c r="C33" s="85"/>
      <c r="D33" s="86"/>
      <c r="E33" s="85"/>
      <c r="F33" s="86"/>
      <c r="G33" s="86"/>
      <c r="H33" s="86"/>
      <c r="I33" s="86"/>
      <c r="J33" s="86"/>
    </row>
    <row r="34" spans="1:10" ht="18" customHeight="1">
      <c r="A34" s="86"/>
      <c r="B34" s="86"/>
      <c r="C34" s="85"/>
      <c r="D34" s="86"/>
      <c r="E34" s="85"/>
      <c r="F34" s="86"/>
      <c r="G34" s="86"/>
      <c r="H34" s="86"/>
      <c r="I34" s="86"/>
      <c r="J34" s="86"/>
    </row>
    <row r="35" spans="1:10" ht="18" customHeight="1">
      <c r="A35" s="86"/>
      <c r="B35" s="86"/>
      <c r="C35" s="85"/>
      <c r="D35" s="86"/>
      <c r="E35" s="85"/>
      <c r="F35" s="86"/>
      <c r="G35" s="86"/>
      <c r="H35" s="86"/>
      <c r="I35" s="86"/>
      <c r="J35" s="86"/>
    </row>
    <row r="36" spans="1:10" ht="18" customHeight="1">
      <c r="A36" s="86"/>
      <c r="B36" s="86"/>
      <c r="C36" s="85"/>
      <c r="D36" s="86"/>
      <c r="E36" s="85"/>
      <c r="F36" s="86"/>
      <c r="G36" s="86"/>
      <c r="H36" s="86"/>
      <c r="I36" s="86"/>
      <c r="J36" s="86"/>
    </row>
    <row r="37" spans="1:10" ht="18" customHeight="1">
      <c r="A37" s="86"/>
      <c r="B37" s="86"/>
      <c r="C37" s="85"/>
      <c r="D37" s="86"/>
      <c r="E37" s="85"/>
      <c r="F37" s="86"/>
      <c r="G37" s="86"/>
      <c r="H37" s="86"/>
      <c r="I37" s="86"/>
      <c r="J37" s="86"/>
    </row>
    <row r="38" spans="1:10" ht="18" customHeight="1">
      <c r="A38" s="86"/>
      <c r="B38" s="86"/>
      <c r="C38" s="85"/>
      <c r="D38" s="86"/>
      <c r="E38" s="85"/>
      <c r="F38" s="86"/>
      <c r="G38" s="86"/>
      <c r="H38" s="86"/>
      <c r="I38" s="86"/>
      <c r="J38" s="86"/>
    </row>
    <row r="39" spans="1:10" ht="18" customHeight="1">
      <c r="A39" s="86"/>
      <c r="B39" s="86"/>
      <c r="C39" s="85"/>
      <c r="D39" s="86"/>
      <c r="E39" s="85"/>
      <c r="F39" s="86"/>
      <c r="G39" s="86"/>
      <c r="H39" s="86"/>
      <c r="I39" s="86"/>
      <c r="J39" s="86"/>
    </row>
    <row r="40" spans="1:10" ht="18" customHeight="1">
      <c r="A40" s="86"/>
      <c r="B40" s="86"/>
      <c r="C40" s="85"/>
      <c r="D40" s="86"/>
      <c r="E40" s="85"/>
      <c r="F40" s="86"/>
      <c r="G40" s="86"/>
      <c r="H40" s="86"/>
      <c r="I40" s="86"/>
      <c r="J40" s="86"/>
    </row>
    <row r="41" spans="1:10" ht="18" customHeight="1">
      <c r="A41" s="86"/>
      <c r="B41" s="86"/>
      <c r="C41" s="85"/>
      <c r="D41" s="86"/>
      <c r="E41" s="85"/>
      <c r="F41" s="86"/>
      <c r="G41" s="86"/>
      <c r="H41" s="86"/>
      <c r="I41" s="86"/>
      <c r="J41" s="86"/>
    </row>
    <row r="42" spans="1:10" ht="18" customHeight="1">
      <c r="A42" s="86"/>
      <c r="B42" s="86"/>
      <c r="C42" s="85"/>
      <c r="D42" s="86"/>
      <c r="E42" s="85"/>
      <c r="F42" s="86"/>
      <c r="G42" s="86"/>
      <c r="H42" s="86"/>
      <c r="I42" s="86"/>
      <c r="J42" s="86"/>
    </row>
    <row r="43" spans="1:10" ht="18" customHeight="1">
      <c r="A43" s="86"/>
      <c r="B43" s="86"/>
      <c r="C43" s="85"/>
      <c r="D43" s="86"/>
      <c r="E43" s="85"/>
      <c r="F43" s="86"/>
      <c r="G43" s="86"/>
      <c r="H43" s="86"/>
      <c r="I43" s="86"/>
      <c r="J43" s="86"/>
    </row>
    <row r="44" spans="1:10" ht="18" customHeight="1">
      <c r="A44" s="86"/>
      <c r="B44" s="86"/>
      <c r="C44" s="85"/>
      <c r="D44" s="86"/>
      <c r="E44" s="85"/>
      <c r="F44" s="86"/>
      <c r="G44" s="86"/>
      <c r="H44" s="86"/>
      <c r="I44" s="86"/>
      <c r="J44" s="86"/>
    </row>
    <row r="45" spans="1:10" ht="18" customHeight="1">
      <c r="A45" s="86"/>
      <c r="B45" s="86"/>
      <c r="C45" s="85"/>
      <c r="D45" s="86"/>
      <c r="E45" s="85"/>
      <c r="F45" s="86"/>
      <c r="G45" s="86"/>
      <c r="H45" s="86"/>
      <c r="I45" s="86"/>
      <c r="J45" s="86"/>
    </row>
    <row r="46" spans="1:10" ht="18" customHeight="1">
      <c r="A46" s="86"/>
      <c r="B46" s="86"/>
      <c r="C46" s="85"/>
      <c r="D46" s="86"/>
      <c r="E46" s="85"/>
      <c r="F46" s="86"/>
      <c r="G46" s="86"/>
      <c r="H46" s="86"/>
      <c r="I46" s="86"/>
      <c r="J46" s="86"/>
    </row>
    <row r="47" spans="1:10" ht="18" customHeight="1">
      <c r="A47" s="86"/>
      <c r="B47" s="86"/>
      <c r="C47" s="85"/>
      <c r="D47" s="86"/>
      <c r="E47" s="85"/>
      <c r="F47" s="86"/>
      <c r="G47" s="86"/>
      <c r="H47" s="86"/>
      <c r="I47" s="86"/>
      <c r="J47" s="86"/>
    </row>
    <row r="48" spans="1:10" ht="18" customHeight="1">
      <c r="A48" s="86"/>
      <c r="B48" s="86"/>
      <c r="C48" s="85"/>
      <c r="D48" s="86"/>
      <c r="E48" s="85"/>
      <c r="F48" s="86"/>
      <c r="G48" s="86"/>
      <c r="H48" s="86"/>
      <c r="I48" s="86"/>
      <c r="J48" s="86"/>
    </row>
    <row r="49" spans="1:10" ht="18" customHeight="1">
      <c r="A49" s="86"/>
      <c r="B49" s="86"/>
      <c r="C49" s="85"/>
      <c r="D49" s="86"/>
      <c r="E49" s="85"/>
      <c r="F49" s="86"/>
      <c r="G49" s="86"/>
      <c r="H49" s="86"/>
      <c r="I49" s="86"/>
      <c r="J49" s="86"/>
    </row>
    <row r="50" spans="1:10" ht="18" customHeight="1">
      <c r="A50" s="86"/>
      <c r="B50" s="86"/>
      <c r="C50" s="85"/>
      <c r="D50" s="86"/>
      <c r="E50" s="85"/>
      <c r="F50" s="86"/>
      <c r="G50" s="86"/>
      <c r="H50" s="86"/>
      <c r="I50" s="86"/>
      <c r="J50" s="86"/>
    </row>
    <row r="51" spans="1:10" ht="18" customHeight="1">
      <c r="A51" s="86"/>
      <c r="B51" s="86"/>
      <c r="C51" s="85"/>
      <c r="D51" s="86"/>
      <c r="E51" s="85"/>
      <c r="F51" s="86"/>
      <c r="G51" s="86"/>
      <c r="H51" s="86"/>
      <c r="I51" s="86"/>
      <c r="J51" s="86"/>
    </row>
    <row r="52" spans="1:10" ht="18" customHeight="1">
      <c r="A52" s="86"/>
      <c r="B52" s="86"/>
      <c r="C52" s="85"/>
      <c r="D52" s="86"/>
      <c r="E52" s="85"/>
      <c r="F52" s="86"/>
      <c r="G52" s="86"/>
      <c r="H52" s="86"/>
      <c r="I52" s="86"/>
      <c r="J52" s="86"/>
    </row>
    <row r="53" spans="1:10" ht="18" customHeight="1">
      <c r="A53" s="86"/>
      <c r="B53" s="86"/>
      <c r="C53" s="85"/>
      <c r="D53" s="86"/>
      <c r="E53" s="85"/>
      <c r="F53" s="86"/>
      <c r="G53" s="86"/>
      <c r="H53" s="86"/>
      <c r="I53" s="86"/>
      <c r="J53" s="86"/>
    </row>
    <row r="54" spans="1:10" ht="18" customHeight="1">
      <c r="A54" s="86"/>
      <c r="B54" s="86"/>
      <c r="C54" s="85"/>
      <c r="D54" s="86"/>
      <c r="E54" s="85"/>
      <c r="F54" s="86"/>
      <c r="G54" s="86"/>
      <c r="H54" s="86"/>
      <c r="I54" s="86"/>
      <c r="J54" s="86"/>
    </row>
    <row r="55" spans="1:10" ht="18" customHeight="1">
      <c r="A55" s="86"/>
      <c r="B55" s="86"/>
      <c r="C55" s="85"/>
      <c r="D55" s="86"/>
      <c r="E55" s="85"/>
      <c r="F55" s="86"/>
      <c r="G55" s="86"/>
      <c r="H55" s="86"/>
      <c r="I55" s="86"/>
      <c r="J55" s="86"/>
    </row>
    <row r="56" spans="1:10" ht="18" customHeight="1">
      <c r="A56" s="81"/>
      <c r="B56" s="81"/>
      <c r="C56" s="81"/>
      <c r="D56" s="82"/>
      <c r="E56" s="81"/>
      <c r="F56" s="82"/>
      <c r="G56" s="82"/>
      <c r="H56" s="82"/>
      <c r="I56" s="82"/>
      <c r="J56" s="81"/>
    </row>
    <row r="57" spans="1:10" ht="18" customHeight="1">
      <c r="A57" s="81"/>
      <c r="B57" s="81"/>
      <c r="C57" s="81"/>
      <c r="D57" s="87"/>
      <c r="E57" s="88"/>
      <c r="F57" s="88"/>
      <c r="G57" s="88"/>
      <c r="H57" s="41"/>
      <c r="I57" s="41"/>
      <c r="J57" s="88"/>
    </row>
    <row r="58" spans="1:10" ht="18" customHeight="1">
      <c r="A58" s="81"/>
      <c r="B58" s="81"/>
      <c r="C58" s="81"/>
      <c r="D58" s="87"/>
      <c r="E58" s="88"/>
      <c r="F58" s="162" t="s">
        <v>109</v>
      </c>
      <c r="G58" s="162"/>
      <c r="H58" s="152" t="s">
        <v>108</v>
      </c>
      <c r="I58" s="153"/>
      <c r="J58" s="89" t="s">
        <v>110</v>
      </c>
    </row>
    <row r="59" spans="1:10" ht="18" customHeight="1">
      <c r="A59" s="81"/>
      <c r="B59" s="81"/>
      <c r="C59" s="162" t="s">
        <v>111</v>
      </c>
      <c r="D59" s="162"/>
      <c r="E59" s="90" t="s">
        <v>150</v>
      </c>
      <c r="F59" s="154"/>
      <c r="G59" s="155"/>
      <c r="H59" s="156"/>
      <c r="I59" s="157"/>
      <c r="J59" s="91"/>
    </row>
    <row r="60" spans="1:10" ht="18" customHeight="1">
      <c r="A60" s="81"/>
      <c r="B60" s="81"/>
      <c r="C60" s="162"/>
      <c r="D60" s="162"/>
      <c r="E60" s="90" t="s">
        <v>151</v>
      </c>
      <c r="F60" s="154"/>
      <c r="G60" s="155"/>
      <c r="H60" s="152"/>
      <c r="I60" s="153"/>
      <c r="J60" s="89"/>
    </row>
    <row r="61" spans="1:10" ht="18" customHeight="1">
      <c r="A61" s="81"/>
      <c r="B61" s="81"/>
      <c r="C61" s="162"/>
      <c r="D61" s="162"/>
      <c r="E61" s="90" t="s">
        <v>152</v>
      </c>
      <c r="F61" s="154"/>
      <c r="G61" s="155"/>
      <c r="H61" s="152"/>
      <c r="I61" s="153"/>
      <c r="J61" s="89"/>
    </row>
    <row r="62" spans="1:10" ht="18" customHeight="1">
      <c r="A62" s="81"/>
      <c r="B62" s="81"/>
      <c r="C62" s="162" t="s">
        <v>112</v>
      </c>
      <c r="D62" s="162"/>
      <c r="E62" s="90" t="s">
        <v>150</v>
      </c>
      <c r="F62" s="154"/>
      <c r="G62" s="155"/>
      <c r="H62" s="152"/>
      <c r="I62" s="153"/>
      <c r="J62" s="89"/>
    </row>
    <row r="63" spans="1:10" ht="18" customHeight="1">
      <c r="A63" s="81"/>
      <c r="B63" s="81"/>
      <c r="C63" s="162"/>
      <c r="D63" s="162"/>
      <c r="E63" s="90" t="s">
        <v>151</v>
      </c>
      <c r="F63" s="154"/>
      <c r="G63" s="155"/>
      <c r="H63" s="152"/>
      <c r="I63" s="153"/>
      <c r="J63" s="89"/>
    </row>
    <row r="64" spans="1:10" ht="18" customHeight="1">
      <c r="A64" s="81"/>
      <c r="B64" s="81"/>
      <c r="C64" s="162"/>
      <c r="D64" s="162"/>
      <c r="E64" s="90" t="s">
        <v>153</v>
      </c>
      <c r="F64" s="154"/>
      <c r="G64" s="155"/>
      <c r="H64" s="152"/>
      <c r="I64" s="153"/>
      <c r="J64" s="89"/>
    </row>
    <row r="65" spans="1:10" ht="18" customHeight="1">
      <c r="A65" s="81"/>
      <c r="B65" s="81"/>
      <c r="C65" s="162"/>
      <c r="D65" s="162"/>
      <c r="E65" s="90" t="s">
        <v>154</v>
      </c>
      <c r="F65" s="154"/>
      <c r="G65" s="155"/>
      <c r="H65" s="152"/>
      <c r="I65" s="153"/>
      <c r="J65" s="89"/>
    </row>
  </sheetData>
  <sheetProtection/>
  <mergeCells count="27">
    <mergeCell ref="A3:A4"/>
    <mergeCell ref="B3:B4"/>
    <mergeCell ref="C3:C4"/>
    <mergeCell ref="D3:D4"/>
    <mergeCell ref="E3:E4"/>
    <mergeCell ref="F3:G4"/>
    <mergeCell ref="C59:D61"/>
    <mergeCell ref="C62:D65"/>
    <mergeCell ref="F58:G58"/>
    <mergeCell ref="F59:G59"/>
    <mergeCell ref="F60:G60"/>
    <mergeCell ref="F61:G61"/>
    <mergeCell ref="H59:I59"/>
    <mergeCell ref="H62:I62"/>
    <mergeCell ref="H3:H4"/>
    <mergeCell ref="I3:I4"/>
    <mergeCell ref="H63:I63"/>
    <mergeCell ref="J3:J4"/>
    <mergeCell ref="H58:I58"/>
    <mergeCell ref="H60:I60"/>
    <mergeCell ref="H65:I65"/>
    <mergeCell ref="F62:G62"/>
    <mergeCell ref="F63:G63"/>
    <mergeCell ref="F64:G64"/>
    <mergeCell ref="F65:G65"/>
    <mergeCell ref="H61:I61"/>
    <mergeCell ref="H64:I64"/>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69"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H42"/>
  <sheetViews>
    <sheetView view="pageBreakPreview" zoomScale="70" zoomScaleSheetLayoutView="70" zoomScalePageLayoutView="0" workbookViewId="0" topLeftCell="A1">
      <selection activeCell="P12" sqref="P12"/>
    </sheetView>
  </sheetViews>
  <sheetFormatPr defaultColWidth="9.140625" defaultRowHeight="15"/>
  <cols>
    <col min="1" max="2" width="4.421875" style="47" customWidth="1"/>
    <col min="3" max="3" width="3.421875" style="47" customWidth="1"/>
    <col min="4" max="4" width="19.8515625" style="47" customWidth="1"/>
    <col min="5" max="6" width="11.57421875" style="47" customWidth="1"/>
    <col min="7" max="8" width="22.7109375" style="47" customWidth="1"/>
    <col min="9" max="14" width="4.140625" style="47" customWidth="1"/>
    <col min="15" max="25" width="3.7109375" style="47" customWidth="1"/>
    <col min="26" max="16384" width="9.00390625" style="47" customWidth="1"/>
  </cols>
  <sheetData>
    <row r="1" spans="1:8" ht="26.25" customHeight="1">
      <c r="A1" s="98" t="s">
        <v>80</v>
      </c>
      <c r="B1" s="98"/>
      <c r="C1" s="98"/>
      <c r="D1" s="98"/>
      <c r="E1" s="98"/>
      <c r="F1" s="98"/>
      <c r="G1" s="98"/>
      <c r="H1" s="98"/>
    </row>
    <row r="2" spans="2:8" ht="15" customHeight="1">
      <c r="B2" s="99" t="s">
        <v>128</v>
      </c>
      <c r="C2" s="99"/>
      <c r="D2" s="99"/>
      <c r="E2" s="99"/>
      <c r="F2" s="99"/>
      <c r="G2" s="99"/>
      <c r="H2" s="99"/>
    </row>
    <row r="3" spans="2:8" ht="15" customHeight="1">
      <c r="B3" s="99"/>
      <c r="C3" s="99"/>
      <c r="D3" s="99"/>
      <c r="E3" s="99"/>
      <c r="F3" s="99"/>
      <c r="G3" s="99"/>
      <c r="H3" s="99"/>
    </row>
    <row r="4" ht="15" customHeight="1"/>
    <row r="5" spans="2:4" ht="15" customHeight="1">
      <c r="B5" s="170">
        <v>45047</v>
      </c>
      <c r="C5" s="170"/>
      <c r="D5" s="170"/>
    </row>
    <row r="6" spans="6:8" ht="15" customHeight="1">
      <c r="F6" s="23" t="s">
        <v>114</v>
      </c>
      <c r="G6" s="167" t="s">
        <v>131</v>
      </c>
      <c r="H6" s="167"/>
    </row>
    <row r="7" ht="15" customHeight="1"/>
    <row r="8" spans="6:8" ht="15" customHeight="1">
      <c r="F8" s="23" t="s">
        <v>115</v>
      </c>
      <c r="G8" s="168" t="s">
        <v>129</v>
      </c>
      <c r="H8" s="168"/>
    </row>
    <row r="9" ht="15" customHeight="1"/>
    <row r="10" spans="6:8" ht="15" customHeight="1">
      <c r="F10" s="23" t="s">
        <v>81</v>
      </c>
      <c r="G10" s="169" t="s">
        <v>130</v>
      </c>
      <c r="H10" s="169"/>
    </row>
    <row r="11" spans="2:4" ht="15" customHeight="1">
      <c r="B11" s="23" t="s">
        <v>82</v>
      </c>
      <c r="C11" s="23"/>
      <c r="D11" s="48"/>
    </row>
    <row r="12" spans="2:4" ht="15" customHeight="1">
      <c r="B12" s="48"/>
      <c r="C12" s="48"/>
      <c r="D12" s="48"/>
    </row>
    <row r="13" spans="2:7" ht="20.25" customHeight="1">
      <c r="B13" s="106" t="s">
        <v>21</v>
      </c>
      <c r="C13" s="106"/>
      <c r="D13" s="106"/>
      <c r="E13" s="100">
        <f>H37</f>
        <v>4917980</v>
      </c>
      <c r="F13" s="101"/>
      <c r="G13" s="47" t="s">
        <v>22</v>
      </c>
    </row>
    <row r="14" ht="15" customHeight="1"/>
    <row r="15" ht="15" customHeight="1"/>
    <row r="16" spans="1:8" ht="33" customHeight="1">
      <c r="A16" s="1"/>
      <c r="B16" s="2" t="s">
        <v>0</v>
      </c>
      <c r="C16" s="119" t="s">
        <v>1</v>
      </c>
      <c r="D16" s="120"/>
      <c r="E16" s="44" t="s">
        <v>2</v>
      </c>
      <c r="F16" s="2" t="s">
        <v>3</v>
      </c>
      <c r="G16" s="44" t="s">
        <v>4</v>
      </c>
      <c r="H16" s="44" t="s">
        <v>5</v>
      </c>
    </row>
    <row r="17" spans="1:8" ht="22.5" customHeight="1">
      <c r="A17" s="122" t="s">
        <v>16</v>
      </c>
      <c r="B17" s="112" t="s">
        <v>14</v>
      </c>
      <c r="D17" s="18" t="s">
        <v>6</v>
      </c>
      <c r="E17" s="44" t="s">
        <v>18</v>
      </c>
      <c r="F17" s="37">
        <v>5</v>
      </c>
      <c r="G17" s="63">
        <f>'単価内訳 (記載例)'!D49</f>
        <v>138070</v>
      </c>
      <c r="H17" s="9">
        <f>F17*G17</f>
        <v>690350</v>
      </c>
    </row>
    <row r="18" spans="1:8" ht="22.5" customHeight="1">
      <c r="A18" s="122"/>
      <c r="B18" s="113"/>
      <c r="D18" s="18" t="s">
        <v>7</v>
      </c>
      <c r="E18" s="44" t="s">
        <v>18</v>
      </c>
      <c r="F18" s="37">
        <v>4</v>
      </c>
      <c r="G18" s="63">
        <f>'単価内訳 (記載例)'!E49</f>
        <v>154300</v>
      </c>
      <c r="H18" s="9">
        <f aca="true" t="shared" si="0" ref="H18:H29">F18*G18</f>
        <v>617200</v>
      </c>
    </row>
    <row r="19" spans="1:8" ht="22.5" customHeight="1">
      <c r="A19" s="122"/>
      <c r="B19" s="113"/>
      <c r="D19" s="18" t="s">
        <v>8</v>
      </c>
      <c r="E19" s="44" t="s">
        <v>18</v>
      </c>
      <c r="F19" s="37">
        <v>1</v>
      </c>
      <c r="G19" s="63">
        <f>'単価内訳 (記載例)'!F49</f>
        <v>203430</v>
      </c>
      <c r="H19" s="9">
        <f>F19*G19</f>
        <v>203430</v>
      </c>
    </row>
    <row r="20" spans="1:8" ht="22.5" customHeight="1">
      <c r="A20" s="122"/>
      <c r="B20" s="114"/>
      <c r="C20" s="110" t="s">
        <v>98</v>
      </c>
      <c r="D20" s="111"/>
      <c r="E20" s="26" t="s">
        <v>97</v>
      </c>
      <c r="F20" s="37">
        <v>2</v>
      </c>
      <c r="G20" s="63">
        <f>'単価内訳 (記載例)'!D52</f>
        <v>4230</v>
      </c>
      <c r="H20" s="9">
        <f>F20*G20</f>
        <v>8460</v>
      </c>
    </row>
    <row r="21" spans="1:8" ht="22.5" customHeight="1">
      <c r="A21" s="122"/>
      <c r="B21" s="112" t="s">
        <v>83</v>
      </c>
      <c r="D21" s="105" t="s">
        <v>6</v>
      </c>
      <c r="E21" s="44" t="s">
        <v>18</v>
      </c>
      <c r="F21" s="37">
        <v>8</v>
      </c>
      <c r="G21" s="63">
        <f>'単価内訳 (記載例)'!G49</f>
        <v>97040</v>
      </c>
      <c r="H21" s="9">
        <f t="shared" si="0"/>
        <v>776320</v>
      </c>
    </row>
    <row r="22" spans="1:8" ht="22.5" customHeight="1">
      <c r="A22" s="122"/>
      <c r="B22" s="113"/>
      <c r="D22" s="104"/>
      <c r="E22" s="44" t="s">
        <v>19</v>
      </c>
      <c r="F22" s="37">
        <v>2</v>
      </c>
      <c r="G22" s="63">
        <f>'単価内訳 (記載例)'!G50</f>
        <v>83320</v>
      </c>
      <c r="H22" s="9">
        <f t="shared" si="0"/>
        <v>166640</v>
      </c>
    </row>
    <row r="23" spans="1:8" ht="22.5" customHeight="1">
      <c r="A23" s="122"/>
      <c r="B23" s="113"/>
      <c r="D23" s="105" t="s">
        <v>7</v>
      </c>
      <c r="E23" s="44" t="s">
        <v>18</v>
      </c>
      <c r="F23" s="37">
        <v>10</v>
      </c>
      <c r="G23" s="63">
        <f>'単価内訳 (記載例)'!H49</f>
        <v>112720</v>
      </c>
      <c r="H23" s="9">
        <f t="shared" si="0"/>
        <v>1127200</v>
      </c>
    </row>
    <row r="24" spans="1:8" ht="22.5" customHeight="1">
      <c r="A24" s="122"/>
      <c r="B24" s="113"/>
      <c r="C24" s="17"/>
      <c r="D24" s="104"/>
      <c r="E24" s="44" t="s">
        <v>19</v>
      </c>
      <c r="F24" s="37"/>
      <c r="G24" s="63">
        <f>'単価内訳 (記載例)'!H50</f>
        <v>99000</v>
      </c>
      <c r="H24" s="9">
        <f t="shared" si="0"/>
        <v>0</v>
      </c>
    </row>
    <row r="25" spans="1:8" ht="22.5" customHeight="1">
      <c r="A25" s="122"/>
      <c r="B25" s="113"/>
      <c r="C25" s="110" t="s">
        <v>98</v>
      </c>
      <c r="D25" s="111"/>
      <c r="E25" s="24" t="s">
        <v>97</v>
      </c>
      <c r="F25" s="37">
        <v>3</v>
      </c>
      <c r="G25" s="63">
        <v>4700</v>
      </c>
      <c r="H25" s="9">
        <f>F25*G25</f>
        <v>14100</v>
      </c>
    </row>
    <row r="26" spans="1:8" ht="22.5" customHeight="1">
      <c r="A26" s="122"/>
      <c r="B26" s="113"/>
      <c r="C26" s="115" t="s">
        <v>9</v>
      </c>
      <c r="D26" s="116"/>
      <c r="E26" s="44" t="s">
        <v>18</v>
      </c>
      <c r="F26" s="37">
        <v>5</v>
      </c>
      <c r="G26" s="63">
        <f>'単価内訳 (記載例)'!I49</f>
        <v>154930</v>
      </c>
      <c r="H26" s="9">
        <f t="shared" si="0"/>
        <v>774650</v>
      </c>
    </row>
    <row r="27" spans="1:8" ht="22.5" customHeight="1">
      <c r="A27" s="122"/>
      <c r="B27" s="113"/>
      <c r="C27" s="117"/>
      <c r="D27" s="118"/>
      <c r="E27" s="44" t="s">
        <v>19</v>
      </c>
      <c r="F27" s="37"/>
      <c r="G27" s="63">
        <f>'単価内訳 (記載例)'!I50</f>
        <v>141400</v>
      </c>
      <c r="H27" s="9">
        <f t="shared" si="0"/>
        <v>0</v>
      </c>
    </row>
    <row r="28" spans="1:8" ht="22.5" customHeight="1">
      <c r="A28" s="122"/>
      <c r="B28" s="113"/>
      <c r="C28" s="115" t="s">
        <v>10</v>
      </c>
      <c r="D28" s="116"/>
      <c r="E28" s="44" t="s">
        <v>18</v>
      </c>
      <c r="F28" s="37">
        <v>2</v>
      </c>
      <c r="G28" s="63">
        <f>'単価内訳 (記載例)'!J49</f>
        <v>234720</v>
      </c>
      <c r="H28" s="9">
        <f t="shared" si="0"/>
        <v>469440</v>
      </c>
    </row>
    <row r="29" spans="1:8" ht="22.5" customHeight="1">
      <c r="A29" s="122"/>
      <c r="B29" s="113"/>
      <c r="C29" s="117"/>
      <c r="D29" s="118"/>
      <c r="E29" s="44" t="s">
        <v>19</v>
      </c>
      <c r="F29" s="37">
        <v>1</v>
      </c>
      <c r="G29" s="63">
        <f>'単価内訳 (記載例)'!J50</f>
        <v>221190</v>
      </c>
      <c r="H29" s="9">
        <f t="shared" si="0"/>
        <v>221190</v>
      </c>
    </row>
    <row r="30" spans="1:8" ht="22.5" customHeight="1">
      <c r="A30" s="122"/>
      <c r="B30" s="103" t="s">
        <v>13</v>
      </c>
      <c r="C30" s="103"/>
      <c r="D30" s="103"/>
      <c r="E30" s="103"/>
      <c r="F30" s="9">
        <f>SUM(F17:F19,F21:F24,F26:F29)</f>
        <v>38</v>
      </c>
      <c r="G30" s="4"/>
      <c r="H30" s="9">
        <f>SUM(H17:H29)</f>
        <v>5068980</v>
      </c>
    </row>
    <row r="31" spans="1:8" ht="22.5" customHeight="1">
      <c r="A31" s="122"/>
      <c r="B31" s="103" t="s">
        <v>12</v>
      </c>
      <c r="C31" s="103"/>
      <c r="D31" s="103"/>
      <c r="E31" s="103"/>
      <c r="F31" s="4"/>
      <c r="G31" s="4"/>
      <c r="H31" s="38">
        <v>151000</v>
      </c>
    </row>
    <row r="32" spans="1:8" ht="22.5" customHeight="1">
      <c r="A32" s="122"/>
      <c r="B32" s="103" t="s">
        <v>11</v>
      </c>
      <c r="C32" s="103"/>
      <c r="D32" s="103"/>
      <c r="E32" s="103"/>
      <c r="F32" s="4"/>
      <c r="G32" s="4"/>
      <c r="H32" s="9">
        <f>H30-H31</f>
        <v>4917980</v>
      </c>
    </row>
    <row r="33" spans="1:8" ht="22.5" customHeight="1">
      <c r="A33" s="112" t="s">
        <v>17</v>
      </c>
      <c r="B33" s="103" t="s">
        <v>93</v>
      </c>
      <c r="C33" s="103"/>
      <c r="D33" s="103"/>
      <c r="E33" s="103"/>
      <c r="F33" s="11"/>
      <c r="G33" s="11"/>
      <c r="H33" s="12"/>
    </row>
    <row r="34" spans="1:8" ht="22.5" customHeight="1">
      <c r="A34" s="113"/>
      <c r="B34" s="103" t="s">
        <v>94</v>
      </c>
      <c r="C34" s="103"/>
      <c r="D34" s="103"/>
      <c r="E34" s="103"/>
      <c r="F34" s="11"/>
      <c r="G34" s="11"/>
      <c r="H34" s="12"/>
    </row>
    <row r="35" spans="1:8" ht="22.5" customHeight="1">
      <c r="A35" s="113"/>
      <c r="B35" s="103" t="s">
        <v>116</v>
      </c>
      <c r="C35" s="103"/>
      <c r="D35" s="103"/>
      <c r="E35" s="103"/>
      <c r="F35" s="11"/>
      <c r="G35" s="11"/>
      <c r="H35" s="12"/>
    </row>
    <row r="36" spans="1:8" ht="22.5" customHeight="1">
      <c r="A36" s="114"/>
      <c r="B36" s="107" t="s">
        <v>117</v>
      </c>
      <c r="C36" s="108"/>
      <c r="D36" s="108"/>
      <c r="E36" s="109"/>
      <c r="F36" s="11"/>
      <c r="G36" s="11"/>
      <c r="H36" s="12">
        <f>H33+H34+H35</f>
        <v>0</v>
      </c>
    </row>
    <row r="37" spans="1:8" ht="22.5" customHeight="1">
      <c r="A37" s="119" t="s">
        <v>118</v>
      </c>
      <c r="B37" s="121"/>
      <c r="C37" s="121"/>
      <c r="D37" s="121"/>
      <c r="E37" s="120"/>
      <c r="F37" s="11"/>
      <c r="G37" s="11"/>
      <c r="H37" s="13">
        <f>H32+H36</f>
        <v>4917980</v>
      </c>
    </row>
    <row r="39" spans="1:8" ht="19.5" customHeight="1">
      <c r="A39" s="103" t="s">
        <v>67</v>
      </c>
      <c r="B39" s="103"/>
      <c r="C39" s="115" t="s">
        <v>68</v>
      </c>
      <c r="D39" s="116"/>
      <c r="E39" s="171" t="s">
        <v>170</v>
      </c>
      <c r="F39" s="171"/>
      <c r="G39" s="42" t="s">
        <v>71</v>
      </c>
      <c r="H39" s="95" t="s">
        <v>172</v>
      </c>
    </row>
    <row r="40" spans="1:8" ht="19.5" customHeight="1">
      <c r="A40" s="103"/>
      <c r="B40" s="103"/>
      <c r="C40" s="117" t="s">
        <v>69</v>
      </c>
      <c r="D40" s="118"/>
      <c r="E40" s="172" t="s">
        <v>171</v>
      </c>
      <c r="F40" s="172"/>
      <c r="G40" s="43" t="s">
        <v>72</v>
      </c>
      <c r="H40" s="96" t="s">
        <v>173</v>
      </c>
    </row>
    <row r="41" spans="1:8" ht="19.5" customHeight="1">
      <c r="A41" s="103"/>
      <c r="B41" s="103"/>
      <c r="C41" s="115" t="s">
        <v>70</v>
      </c>
      <c r="D41" s="116"/>
      <c r="E41" s="173" t="s">
        <v>174</v>
      </c>
      <c r="F41" s="173"/>
      <c r="G41" s="173"/>
      <c r="H41" s="173"/>
    </row>
    <row r="42" spans="1:8" ht="19.5" customHeight="1">
      <c r="A42" s="103"/>
      <c r="B42" s="103"/>
      <c r="C42" s="117"/>
      <c r="D42" s="118"/>
      <c r="E42" s="173"/>
      <c r="F42" s="173"/>
      <c r="G42" s="173"/>
      <c r="H42" s="173"/>
    </row>
  </sheetData>
  <sheetProtection/>
  <mergeCells count="34">
    <mergeCell ref="A37:E37"/>
    <mergeCell ref="A39:B42"/>
    <mergeCell ref="C39:D39"/>
    <mergeCell ref="E39:F39"/>
    <mergeCell ref="C40:D40"/>
    <mergeCell ref="E40:F40"/>
    <mergeCell ref="C41:D42"/>
    <mergeCell ref="E41:H42"/>
    <mergeCell ref="B30:E30"/>
    <mergeCell ref="B31:E31"/>
    <mergeCell ref="B32:E32"/>
    <mergeCell ref="A33:A36"/>
    <mergeCell ref="B33:E33"/>
    <mergeCell ref="B34:E34"/>
    <mergeCell ref="B35:E35"/>
    <mergeCell ref="B36:E36"/>
    <mergeCell ref="C16:D16"/>
    <mergeCell ref="A17:A32"/>
    <mergeCell ref="B17:B20"/>
    <mergeCell ref="C20:D20"/>
    <mergeCell ref="B21:B29"/>
    <mergeCell ref="D21:D22"/>
    <mergeCell ref="D23:D24"/>
    <mergeCell ref="C25:D25"/>
    <mergeCell ref="C26:D27"/>
    <mergeCell ref="C28:D29"/>
    <mergeCell ref="A1:H1"/>
    <mergeCell ref="B2:H3"/>
    <mergeCell ref="G6:H6"/>
    <mergeCell ref="G8:H8"/>
    <mergeCell ref="G10:H10"/>
    <mergeCell ref="B13:D13"/>
    <mergeCell ref="E13:F13"/>
    <mergeCell ref="B5:D5"/>
  </mergeCells>
  <printOptions verticalCentered="1"/>
  <pageMargins left="0.7086614173228347" right="0.5118110236220472" top="0.31496062992125984" bottom="0.5511811023622047" header="0.31496062992125984" footer="0.31496062992125984"/>
  <pageSetup fitToHeight="0" fitToWidth="1" horizontalDpi="600" verticalDpi="600" orientation="portrait" paperSize="9" scale="91" r:id="rId4"/>
  <ignoredErrors>
    <ignoredError sqref="H40" numberStoredAsText="1"/>
  </ignoredErrors>
  <drawing r:id="rId3"/>
  <legacyDrawing r:id="rId2"/>
</worksheet>
</file>

<file path=xl/worksheets/sheet5.xml><?xml version="1.0" encoding="utf-8"?>
<worksheet xmlns="http://schemas.openxmlformats.org/spreadsheetml/2006/main" xmlns:r="http://schemas.openxmlformats.org/officeDocument/2006/relationships">
  <dimension ref="A1:R52"/>
  <sheetViews>
    <sheetView view="pageBreakPreview" zoomScale="70" zoomScaleSheetLayoutView="70" zoomScalePageLayoutView="0" workbookViewId="0" topLeftCell="A1">
      <selection activeCell="O10" sqref="O10"/>
    </sheetView>
  </sheetViews>
  <sheetFormatPr defaultColWidth="9.140625" defaultRowHeight="15"/>
  <cols>
    <col min="1" max="1" width="3.421875" style="47" customWidth="1"/>
    <col min="2" max="2" width="21.57421875" style="47" customWidth="1"/>
    <col min="3" max="3" width="7.28125" style="47" customWidth="1"/>
    <col min="4" max="10" width="9.57421875" style="47" customWidth="1"/>
    <col min="11" max="14" width="4.28125" style="47" customWidth="1"/>
    <col min="15" max="16384" width="9.00390625" style="47" customWidth="1"/>
  </cols>
  <sheetData>
    <row r="1" spans="1:10" ht="13.5">
      <c r="A1" s="47" t="s">
        <v>23</v>
      </c>
      <c r="H1" s="142" t="s">
        <v>176</v>
      </c>
      <c r="I1" s="142"/>
      <c r="J1" s="142"/>
    </row>
    <row r="2" spans="1:10" ht="20.25" customHeight="1">
      <c r="A2" s="103" t="s">
        <v>20</v>
      </c>
      <c r="B2" s="103"/>
      <c r="C2" s="176" t="s">
        <v>132</v>
      </c>
      <c r="D2" s="177"/>
      <c r="E2" s="177"/>
      <c r="F2" s="177"/>
      <c r="G2" s="177"/>
      <c r="H2" s="177"/>
      <c r="I2" s="177"/>
      <c r="J2" s="178"/>
    </row>
    <row r="3" spans="1:10" ht="20.25" customHeight="1">
      <c r="A3" s="103" t="s">
        <v>24</v>
      </c>
      <c r="B3" s="103"/>
      <c r="C3" s="176" t="s">
        <v>133</v>
      </c>
      <c r="D3" s="177"/>
      <c r="E3" s="177"/>
      <c r="F3" s="178"/>
      <c r="G3" s="103" t="s">
        <v>66</v>
      </c>
      <c r="H3" s="103"/>
      <c r="I3" s="179">
        <v>19</v>
      </c>
      <c r="J3" s="180"/>
    </row>
    <row r="4" spans="1:10" ht="20.25" customHeight="1">
      <c r="A4" s="103" t="s">
        <v>25</v>
      </c>
      <c r="B4" s="103"/>
      <c r="C4" s="119" t="s">
        <v>14</v>
      </c>
      <c r="D4" s="120"/>
      <c r="E4" s="174">
        <v>10</v>
      </c>
      <c r="F4" s="175"/>
      <c r="G4" s="119" t="s">
        <v>26</v>
      </c>
      <c r="H4" s="120"/>
      <c r="I4" s="174">
        <v>40</v>
      </c>
      <c r="J4" s="175"/>
    </row>
    <row r="5" spans="1:10" ht="20.25" customHeight="1">
      <c r="A5" s="103" t="s">
        <v>27</v>
      </c>
      <c r="B5" s="103"/>
      <c r="C5" s="119" t="s">
        <v>14</v>
      </c>
      <c r="D5" s="120"/>
      <c r="E5" s="174">
        <v>10</v>
      </c>
      <c r="F5" s="175"/>
      <c r="G5" s="119" t="s">
        <v>79</v>
      </c>
      <c r="H5" s="120"/>
      <c r="I5" s="174">
        <v>10</v>
      </c>
      <c r="J5" s="175"/>
    </row>
    <row r="6" spans="1:10" ht="20.25" customHeight="1">
      <c r="A6" s="103"/>
      <c r="B6" s="103"/>
      <c r="C6" s="119" t="s">
        <v>26</v>
      </c>
      <c r="D6" s="120"/>
      <c r="E6" s="174">
        <v>30</v>
      </c>
      <c r="F6" s="175"/>
      <c r="G6" s="119" t="s">
        <v>79</v>
      </c>
      <c r="H6" s="120"/>
      <c r="I6" s="174">
        <v>28</v>
      </c>
      <c r="J6" s="175"/>
    </row>
    <row r="7" spans="1:11" ht="20.25" customHeight="1">
      <c r="A7" s="130" t="s">
        <v>89</v>
      </c>
      <c r="B7" s="130"/>
      <c r="C7" s="128" t="s">
        <v>91</v>
      </c>
      <c r="D7" s="129"/>
      <c r="E7" s="36">
        <v>2</v>
      </c>
      <c r="F7" s="130" t="s">
        <v>90</v>
      </c>
      <c r="G7" s="130"/>
      <c r="H7" s="57">
        <v>18</v>
      </c>
      <c r="I7" s="44" t="s">
        <v>105</v>
      </c>
      <c r="J7" s="31" t="s">
        <v>106</v>
      </c>
      <c r="K7" s="47" t="s">
        <v>95</v>
      </c>
    </row>
    <row r="8" spans="1:10" ht="20.25" customHeight="1">
      <c r="A8" s="130"/>
      <c r="B8" s="130"/>
      <c r="C8" s="128" t="s">
        <v>92</v>
      </c>
      <c r="D8" s="129"/>
      <c r="E8" s="36">
        <v>3</v>
      </c>
      <c r="F8" s="119" t="s">
        <v>104</v>
      </c>
      <c r="G8" s="121"/>
      <c r="H8" s="120"/>
      <c r="I8" s="46">
        <v>4</v>
      </c>
      <c r="J8" s="46">
        <v>2</v>
      </c>
    </row>
    <row r="10" spans="1:10" ht="18.75" customHeight="1">
      <c r="A10" s="119" t="s">
        <v>0</v>
      </c>
      <c r="B10" s="121"/>
      <c r="C10" s="120"/>
      <c r="D10" s="103" t="s">
        <v>14</v>
      </c>
      <c r="E10" s="103"/>
      <c r="F10" s="103"/>
      <c r="G10" s="103" t="s">
        <v>15</v>
      </c>
      <c r="H10" s="103"/>
      <c r="I10" s="103" t="s">
        <v>28</v>
      </c>
      <c r="J10" s="103"/>
    </row>
    <row r="11" spans="1:10" ht="18.75" customHeight="1">
      <c r="A11" s="119" t="s">
        <v>1</v>
      </c>
      <c r="B11" s="121"/>
      <c r="C11" s="120"/>
      <c r="D11" s="44" t="s">
        <v>6</v>
      </c>
      <c r="E11" s="44" t="s">
        <v>63</v>
      </c>
      <c r="F11" s="44" t="s">
        <v>8</v>
      </c>
      <c r="G11" s="44" t="s">
        <v>64</v>
      </c>
      <c r="H11" s="44" t="s">
        <v>7</v>
      </c>
      <c r="I11" s="44" t="s">
        <v>9</v>
      </c>
      <c r="J11" s="44" t="s">
        <v>10</v>
      </c>
    </row>
    <row r="12" spans="1:10" ht="16.5" customHeight="1">
      <c r="A12" s="140" t="s">
        <v>29</v>
      </c>
      <c r="B12" s="151"/>
      <c r="C12" s="141"/>
      <c r="D12" s="77">
        <v>76380</v>
      </c>
      <c r="E12" s="77">
        <v>83260</v>
      </c>
      <c r="F12" s="77">
        <v>83260</v>
      </c>
      <c r="G12" s="77">
        <v>67140</v>
      </c>
      <c r="H12" s="77">
        <v>73840</v>
      </c>
      <c r="I12" s="77">
        <v>129040</v>
      </c>
      <c r="J12" s="77">
        <v>196100</v>
      </c>
    </row>
    <row r="13" spans="1:10" ht="16.5" customHeight="1">
      <c r="A13" s="140" t="s">
        <v>30</v>
      </c>
      <c r="B13" s="151"/>
      <c r="C13" s="141"/>
      <c r="D13" s="66" t="s">
        <v>65</v>
      </c>
      <c r="E13" s="66" t="s">
        <v>65</v>
      </c>
      <c r="F13" s="66" t="s">
        <v>65</v>
      </c>
      <c r="G13" s="77">
        <v>55700</v>
      </c>
      <c r="H13" s="77">
        <v>62400</v>
      </c>
      <c r="I13" s="77">
        <v>117600</v>
      </c>
      <c r="J13" s="77">
        <v>184660</v>
      </c>
    </row>
    <row r="14" spans="1:10" ht="16.5" customHeight="1">
      <c r="A14" s="112" t="s">
        <v>60</v>
      </c>
      <c r="B14" s="140" t="s">
        <v>84</v>
      </c>
      <c r="C14" s="141"/>
      <c r="D14" s="77">
        <v>14060</v>
      </c>
      <c r="E14" s="77">
        <v>15390</v>
      </c>
      <c r="F14" s="77">
        <v>15390</v>
      </c>
      <c r="G14" s="77">
        <v>12350</v>
      </c>
      <c r="H14" s="77">
        <v>13490</v>
      </c>
      <c r="I14" s="77">
        <v>22230</v>
      </c>
      <c r="J14" s="77">
        <v>34960</v>
      </c>
    </row>
    <row r="15" spans="1:10" ht="16.5" customHeight="1">
      <c r="A15" s="113"/>
      <c r="B15" s="140" t="s">
        <v>85</v>
      </c>
      <c r="C15" s="141"/>
      <c r="D15" s="66" t="s">
        <v>65</v>
      </c>
      <c r="E15" s="66" t="s">
        <v>65</v>
      </c>
      <c r="F15" s="66" t="s">
        <v>65</v>
      </c>
      <c r="G15" s="77">
        <v>10070</v>
      </c>
      <c r="H15" s="77">
        <v>11210</v>
      </c>
      <c r="I15" s="77">
        <v>20140</v>
      </c>
      <c r="J15" s="77">
        <v>32870</v>
      </c>
    </row>
    <row r="16" spans="1:12" ht="16.5" customHeight="1">
      <c r="A16" s="113"/>
      <c r="B16" s="126" t="s">
        <v>31</v>
      </c>
      <c r="C16" s="127"/>
      <c r="D16" s="77">
        <v>7430</v>
      </c>
      <c r="E16" s="77">
        <v>7430</v>
      </c>
      <c r="F16" s="77">
        <v>7430</v>
      </c>
      <c r="G16" s="66" t="s">
        <v>65</v>
      </c>
      <c r="H16" s="66" t="s">
        <v>65</v>
      </c>
      <c r="I16" s="66" t="s">
        <v>65</v>
      </c>
      <c r="J16" s="66" t="s">
        <v>65</v>
      </c>
      <c r="K16" s="45"/>
      <c r="L16" s="50"/>
    </row>
    <row r="17" spans="1:11" ht="16.5" customHeight="1">
      <c r="A17" s="113"/>
      <c r="B17" s="126" t="s">
        <v>32</v>
      </c>
      <c r="C17" s="127"/>
      <c r="D17" s="78"/>
      <c r="E17" s="78"/>
      <c r="F17" s="78"/>
      <c r="G17" s="66" t="s">
        <v>65</v>
      </c>
      <c r="H17" s="66" t="s">
        <v>65</v>
      </c>
      <c r="I17" s="66" t="s">
        <v>65</v>
      </c>
      <c r="J17" s="66" t="s">
        <v>65</v>
      </c>
      <c r="K17" s="47" t="s">
        <v>120</v>
      </c>
    </row>
    <row r="18" spans="1:13" ht="16.5" customHeight="1">
      <c r="A18" s="113"/>
      <c r="B18" s="126" t="s">
        <v>33</v>
      </c>
      <c r="C18" s="127"/>
      <c r="D18" s="66" t="s">
        <v>65</v>
      </c>
      <c r="E18" s="77">
        <v>8020</v>
      </c>
      <c r="F18" s="77">
        <v>8020</v>
      </c>
      <c r="G18" s="66" t="s">
        <v>65</v>
      </c>
      <c r="H18" s="77">
        <v>7840</v>
      </c>
      <c r="I18" s="66" t="s">
        <v>65</v>
      </c>
      <c r="J18" s="66" t="s">
        <v>65</v>
      </c>
      <c r="K18" s="55" t="s">
        <v>73</v>
      </c>
      <c r="L18" s="54"/>
      <c r="M18" s="54"/>
    </row>
    <row r="19" spans="1:11" ht="16.5" customHeight="1">
      <c r="A19" s="113"/>
      <c r="B19" s="126" t="s">
        <v>34</v>
      </c>
      <c r="C19" s="127"/>
      <c r="D19" s="66" t="s">
        <v>65</v>
      </c>
      <c r="E19" s="66" t="s">
        <v>65</v>
      </c>
      <c r="F19" s="77">
        <v>49130</v>
      </c>
      <c r="G19" s="66" t="s">
        <v>65</v>
      </c>
      <c r="H19" s="66" t="s">
        <v>65</v>
      </c>
      <c r="I19" s="66" t="s">
        <v>65</v>
      </c>
      <c r="J19" s="66" t="s">
        <v>65</v>
      </c>
      <c r="K19" s="47" t="s">
        <v>74</v>
      </c>
    </row>
    <row r="20" spans="1:18" ht="16.5" customHeight="1">
      <c r="A20" s="113"/>
      <c r="B20" s="126" t="s">
        <v>87</v>
      </c>
      <c r="C20" s="127"/>
      <c r="D20" s="78"/>
      <c r="E20" s="78"/>
      <c r="F20" s="78"/>
      <c r="G20" s="66" t="s">
        <v>65</v>
      </c>
      <c r="H20" s="66" t="s">
        <v>65</v>
      </c>
      <c r="I20" s="66" t="s">
        <v>65</v>
      </c>
      <c r="J20" s="66" t="s">
        <v>65</v>
      </c>
      <c r="K20" s="51" t="s">
        <v>126</v>
      </c>
      <c r="L20" s="53"/>
      <c r="M20" s="53"/>
      <c r="N20" s="53"/>
      <c r="O20" s="53"/>
      <c r="P20" s="53"/>
      <c r="Q20" s="53"/>
      <c r="R20" s="53"/>
    </row>
    <row r="21" spans="1:11" ht="16.5" customHeight="1">
      <c r="A21" s="113"/>
      <c r="B21" s="126" t="s">
        <v>35</v>
      </c>
      <c r="C21" s="127"/>
      <c r="D21" s="77">
        <v>13890</v>
      </c>
      <c r="E21" s="77">
        <v>13890</v>
      </c>
      <c r="F21" s="77">
        <v>13890</v>
      </c>
      <c r="G21" s="77">
        <v>13890</v>
      </c>
      <c r="H21" s="77">
        <v>13890</v>
      </c>
      <c r="I21" s="78" t="s">
        <v>65</v>
      </c>
      <c r="J21" s="78" t="s">
        <v>65</v>
      </c>
      <c r="K21" s="56" t="s">
        <v>127</v>
      </c>
    </row>
    <row r="22" spans="1:10" ht="16.5" customHeight="1">
      <c r="A22" s="113"/>
      <c r="B22" s="126" t="s">
        <v>36</v>
      </c>
      <c r="C22" s="127"/>
      <c r="D22" s="78"/>
      <c r="E22" s="78"/>
      <c r="F22" s="78"/>
      <c r="G22" s="66" t="s">
        <v>65</v>
      </c>
      <c r="H22" s="66" t="s">
        <v>65</v>
      </c>
      <c r="I22" s="66" t="s">
        <v>65</v>
      </c>
      <c r="J22" s="66" t="s">
        <v>65</v>
      </c>
    </row>
    <row r="23" spans="1:11" ht="16.5" customHeight="1">
      <c r="A23" s="113"/>
      <c r="B23" s="28" t="s">
        <v>37</v>
      </c>
      <c r="C23" s="33" t="s">
        <v>103</v>
      </c>
      <c r="D23" s="77">
        <v>15550</v>
      </c>
      <c r="E23" s="77">
        <v>15550</v>
      </c>
      <c r="F23" s="77">
        <v>15550</v>
      </c>
      <c r="G23" s="66" t="s">
        <v>65</v>
      </c>
      <c r="H23" s="66" t="s">
        <v>65</v>
      </c>
      <c r="I23" s="66" t="s">
        <v>65</v>
      </c>
      <c r="J23" s="66" t="s">
        <v>65</v>
      </c>
      <c r="K23" s="52" t="s">
        <v>124</v>
      </c>
    </row>
    <row r="24" spans="1:10" ht="16.5" customHeight="1">
      <c r="A24" s="113"/>
      <c r="B24" s="126" t="s">
        <v>38</v>
      </c>
      <c r="C24" s="127"/>
      <c r="D24" s="66" t="s">
        <v>65</v>
      </c>
      <c r="E24" s="66" t="s">
        <v>65</v>
      </c>
      <c r="F24" s="66" t="s">
        <v>65</v>
      </c>
      <c r="G24" s="78"/>
      <c r="H24" s="78"/>
      <c r="I24" s="78"/>
      <c r="J24" s="78"/>
    </row>
    <row r="25" spans="1:10" ht="16.5" customHeight="1">
      <c r="A25" s="113"/>
      <c r="B25" s="126" t="s">
        <v>39</v>
      </c>
      <c r="C25" s="127"/>
      <c r="D25" s="66" t="s">
        <v>65</v>
      </c>
      <c r="E25" s="66" t="s">
        <v>65</v>
      </c>
      <c r="F25" s="66" t="s">
        <v>65</v>
      </c>
      <c r="G25" s="78"/>
      <c r="H25" s="78"/>
      <c r="I25" s="78"/>
      <c r="J25" s="78"/>
    </row>
    <row r="26" spans="1:11" ht="16.5" customHeight="1">
      <c r="A26" s="113"/>
      <c r="B26" s="126" t="s">
        <v>40</v>
      </c>
      <c r="C26" s="127"/>
      <c r="D26" s="66" t="s">
        <v>65</v>
      </c>
      <c r="E26" s="66" t="s">
        <v>65</v>
      </c>
      <c r="F26" s="66" t="s">
        <v>65</v>
      </c>
      <c r="G26" s="78"/>
      <c r="H26" s="78"/>
      <c r="I26" s="78"/>
      <c r="J26" s="78"/>
      <c r="K26" s="47" t="s">
        <v>121</v>
      </c>
    </row>
    <row r="27" spans="1:11" ht="16.5" customHeight="1">
      <c r="A27" s="113"/>
      <c r="B27" s="126" t="s">
        <v>41</v>
      </c>
      <c r="C27" s="127"/>
      <c r="D27" s="78"/>
      <c r="E27" s="78"/>
      <c r="F27" s="78"/>
      <c r="G27" s="78"/>
      <c r="H27" s="78"/>
      <c r="I27" s="78"/>
      <c r="J27" s="78"/>
      <c r="K27" s="47" t="s">
        <v>75</v>
      </c>
    </row>
    <row r="28" spans="1:10" ht="16.5" customHeight="1">
      <c r="A28" s="122" t="s">
        <v>61</v>
      </c>
      <c r="B28" s="126" t="s">
        <v>42</v>
      </c>
      <c r="C28" s="127"/>
      <c r="D28" s="66" t="s">
        <v>65</v>
      </c>
      <c r="E28" s="66" t="s">
        <v>65</v>
      </c>
      <c r="F28" s="66" t="s">
        <v>65</v>
      </c>
      <c r="G28" s="78"/>
      <c r="H28" s="78"/>
      <c r="I28" s="78"/>
      <c r="J28" s="78"/>
    </row>
    <row r="29" spans="1:10" ht="16.5" customHeight="1">
      <c r="A29" s="122"/>
      <c r="B29" s="126" t="s">
        <v>43</v>
      </c>
      <c r="C29" s="127"/>
      <c r="D29" s="66" t="s">
        <v>65</v>
      </c>
      <c r="E29" s="66" t="s">
        <v>65</v>
      </c>
      <c r="F29" s="66" t="s">
        <v>65</v>
      </c>
      <c r="G29" s="78"/>
      <c r="H29" s="78"/>
      <c r="I29" s="78"/>
      <c r="J29" s="78"/>
    </row>
    <row r="30" spans="1:10" ht="16.5" customHeight="1">
      <c r="A30" s="122"/>
      <c r="B30" s="126" t="s">
        <v>123</v>
      </c>
      <c r="C30" s="127"/>
      <c r="D30" s="66" t="s">
        <v>65</v>
      </c>
      <c r="E30" s="66" t="s">
        <v>65</v>
      </c>
      <c r="F30" s="66" t="s">
        <v>65</v>
      </c>
      <c r="G30" s="78"/>
      <c r="H30" s="78"/>
      <c r="I30" s="78"/>
      <c r="J30" s="78"/>
    </row>
    <row r="31" spans="1:11" ht="16.5" customHeight="1">
      <c r="A31" s="122"/>
      <c r="B31" s="5" t="s">
        <v>44</v>
      </c>
      <c r="C31" s="64" t="s">
        <v>99</v>
      </c>
      <c r="D31" s="66" t="s">
        <v>65</v>
      </c>
      <c r="E31" s="66" t="s">
        <v>65</v>
      </c>
      <c r="F31" s="66" t="s">
        <v>65</v>
      </c>
      <c r="G31" s="78"/>
      <c r="H31" s="78"/>
      <c r="I31" s="78"/>
      <c r="J31" s="78"/>
      <c r="K31" s="52" t="s">
        <v>125</v>
      </c>
    </row>
    <row r="32" spans="1:10" ht="16.5" customHeight="1">
      <c r="A32" s="122"/>
      <c r="B32" s="5" t="s">
        <v>30</v>
      </c>
      <c r="C32" s="27"/>
      <c r="D32" s="66" t="s">
        <v>65</v>
      </c>
      <c r="E32" s="66" t="s">
        <v>65</v>
      </c>
      <c r="F32" s="66" t="s">
        <v>65</v>
      </c>
      <c r="G32" s="78"/>
      <c r="H32" s="78"/>
      <c r="I32" s="78"/>
      <c r="J32" s="78"/>
    </row>
    <row r="33" spans="1:10" ht="16.5" customHeight="1">
      <c r="A33" s="122"/>
      <c r="B33" s="126" t="s">
        <v>45</v>
      </c>
      <c r="C33" s="127"/>
      <c r="D33" s="78"/>
      <c r="E33" s="78"/>
      <c r="F33" s="78"/>
      <c r="G33" s="78"/>
      <c r="H33" s="78"/>
      <c r="I33" s="78"/>
      <c r="J33" s="78"/>
    </row>
    <row r="34" spans="1:11" ht="16.5" customHeight="1">
      <c r="A34" s="122"/>
      <c r="B34" s="126" t="s">
        <v>46</v>
      </c>
      <c r="C34" s="127"/>
      <c r="D34" s="78"/>
      <c r="E34" s="78"/>
      <c r="F34" s="78"/>
      <c r="G34" s="78"/>
      <c r="H34" s="78"/>
      <c r="I34" s="78"/>
      <c r="J34" s="78"/>
      <c r="K34" s="47" t="s">
        <v>76</v>
      </c>
    </row>
    <row r="35" spans="1:11" ht="16.5" customHeight="1">
      <c r="A35" s="122"/>
      <c r="B35" s="126" t="s">
        <v>47</v>
      </c>
      <c r="C35" s="127"/>
      <c r="D35" s="78"/>
      <c r="E35" s="78"/>
      <c r="F35" s="78"/>
      <c r="G35" s="78"/>
      <c r="H35" s="78"/>
      <c r="I35" s="78"/>
      <c r="J35" s="78"/>
      <c r="K35" s="47" t="s">
        <v>77</v>
      </c>
    </row>
    <row r="36" spans="1:10" ht="16.5" customHeight="1">
      <c r="A36" s="122"/>
      <c r="B36" s="126" t="s">
        <v>48</v>
      </c>
      <c r="C36" s="127"/>
      <c r="D36" s="78"/>
      <c r="E36" s="78"/>
      <c r="F36" s="78"/>
      <c r="G36" s="78"/>
      <c r="H36" s="78"/>
      <c r="I36" s="78"/>
      <c r="J36" s="78"/>
    </row>
    <row r="37" spans="1:11" ht="16.5" customHeight="1">
      <c r="A37" s="122" t="s">
        <v>62</v>
      </c>
      <c r="B37" s="5" t="s">
        <v>49</v>
      </c>
      <c r="C37" s="27"/>
      <c r="D37" s="78"/>
      <c r="E37" s="78"/>
      <c r="F37" s="78"/>
      <c r="G37" s="78"/>
      <c r="H37" s="78"/>
      <c r="I37" s="78"/>
      <c r="J37" s="78"/>
      <c r="K37" s="29" t="s">
        <v>135</v>
      </c>
    </row>
    <row r="38" spans="1:11" ht="16.5" customHeight="1">
      <c r="A38" s="122"/>
      <c r="B38" s="126" t="s">
        <v>50</v>
      </c>
      <c r="C38" s="127"/>
      <c r="D38" s="78"/>
      <c r="E38" s="78"/>
      <c r="F38" s="78"/>
      <c r="G38" s="66" t="s">
        <v>65</v>
      </c>
      <c r="H38" s="66" t="s">
        <v>65</v>
      </c>
      <c r="I38" s="66" t="s">
        <v>65</v>
      </c>
      <c r="J38" s="66" t="s">
        <v>65</v>
      </c>
      <c r="K38" s="47" t="s">
        <v>78</v>
      </c>
    </row>
    <row r="39" spans="1:10" ht="16.5" customHeight="1">
      <c r="A39" s="122"/>
      <c r="B39" s="126" t="s">
        <v>86</v>
      </c>
      <c r="C39" s="127"/>
      <c r="D39" s="77">
        <v>10650</v>
      </c>
      <c r="E39" s="77">
        <v>10650</v>
      </c>
      <c r="F39" s="77">
        <v>10650</v>
      </c>
      <c r="G39" s="77">
        <v>3550</v>
      </c>
      <c r="H39" s="77">
        <v>3550</v>
      </c>
      <c r="I39" s="77">
        <v>3550</v>
      </c>
      <c r="J39" s="77">
        <v>3550</v>
      </c>
    </row>
    <row r="40" spans="1:10" ht="16.5" customHeight="1">
      <c r="A40" s="122"/>
      <c r="B40" s="126" t="s">
        <v>107</v>
      </c>
      <c r="C40" s="127"/>
      <c r="D40" s="78"/>
      <c r="E40" s="78"/>
      <c r="F40" s="78"/>
      <c r="G40" s="78"/>
      <c r="H40" s="78"/>
      <c r="I40" s="78"/>
      <c r="J40" s="78"/>
    </row>
    <row r="41" spans="1:10" ht="16.5" customHeight="1">
      <c r="A41" s="122"/>
      <c r="B41" s="126" t="s">
        <v>51</v>
      </c>
      <c r="C41" s="127"/>
      <c r="D41" s="77">
        <v>110</v>
      </c>
      <c r="E41" s="77">
        <v>110</v>
      </c>
      <c r="F41" s="77">
        <v>110</v>
      </c>
      <c r="G41" s="77">
        <v>110</v>
      </c>
      <c r="H41" s="77">
        <v>110</v>
      </c>
      <c r="I41" s="77">
        <v>110</v>
      </c>
      <c r="J41" s="77">
        <v>110</v>
      </c>
    </row>
    <row r="42" spans="1:11" ht="16.5" customHeight="1">
      <c r="A42" s="122"/>
      <c r="B42" s="5" t="s">
        <v>52</v>
      </c>
      <c r="C42" s="27"/>
      <c r="D42" s="78"/>
      <c r="E42" s="78"/>
      <c r="F42" s="78"/>
      <c r="G42" s="78"/>
      <c r="H42" s="78"/>
      <c r="I42" s="78"/>
      <c r="J42" s="78"/>
      <c r="K42" s="47" t="s">
        <v>134</v>
      </c>
    </row>
    <row r="43" spans="1:11" ht="16.5" customHeight="1">
      <c r="A43" s="122"/>
      <c r="B43" s="126" t="s">
        <v>53</v>
      </c>
      <c r="C43" s="127"/>
      <c r="D43" s="78"/>
      <c r="E43" s="78"/>
      <c r="F43" s="78"/>
      <c r="G43" s="78"/>
      <c r="H43" s="78"/>
      <c r="I43" s="78"/>
      <c r="J43" s="78"/>
      <c r="K43" s="47" t="s">
        <v>75</v>
      </c>
    </row>
    <row r="44" spans="1:11" ht="16.5" customHeight="1">
      <c r="A44" s="122"/>
      <c r="B44" s="133" t="s">
        <v>100</v>
      </c>
      <c r="C44" s="134"/>
      <c r="D44" s="66" t="s">
        <v>65</v>
      </c>
      <c r="E44" s="66" t="s">
        <v>65</v>
      </c>
      <c r="F44" s="66" t="s">
        <v>65</v>
      </c>
      <c r="G44" s="78"/>
      <c r="H44" s="78"/>
      <c r="I44" s="78"/>
      <c r="J44" s="78"/>
      <c r="K44" s="47" t="s">
        <v>75</v>
      </c>
    </row>
    <row r="45" spans="1:11" ht="16.5" customHeight="1">
      <c r="A45" s="122"/>
      <c r="B45" s="126" t="s">
        <v>54</v>
      </c>
      <c r="C45" s="127"/>
      <c r="D45" s="78"/>
      <c r="E45" s="78"/>
      <c r="F45" s="78"/>
      <c r="G45" s="78"/>
      <c r="H45" s="78"/>
      <c r="I45" s="78"/>
      <c r="J45" s="78"/>
      <c r="K45" s="47" t="s">
        <v>75</v>
      </c>
    </row>
    <row r="46" spans="1:11" ht="16.5" customHeight="1">
      <c r="A46" s="122"/>
      <c r="B46" s="126" t="s">
        <v>55</v>
      </c>
      <c r="C46" s="127"/>
      <c r="D46" s="78"/>
      <c r="E46" s="78"/>
      <c r="F46" s="78"/>
      <c r="G46" s="78"/>
      <c r="H46" s="78"/>
      <c r="I46" s="78"/>
      <c r="J46" s="78"/>
      <c r="K46" s="47" t="s">
        <v>75</v>
      </c>
    </row>
    <row r="47" spans="1:11" ht="16.5" customHeight="1">
      <c r="A47" s="122"/>
      <c r="B47" s="28" t="s">
        <v>56</v>
      </c>
      <c r="C47" s="27"/>
      <c r="D47" s="66" t="s">
        <v>65</v>
      </c>
      <c r="E47" s="66" t="s">
        <v>65</v>
      </c>
      <c r="F47" s="66" t="s">
        <v>65</v>
      </c>
      <c r="G47" s="78"/>
      <c r="H47" s="78"/>
      <c r="I47" s="78"/>
      <c r="J47" s="78"/>
      <c r="K47" s="29" t="s">
        <v>101</v>
      </c>
    </row>
    <row r="48" spans="1:11" ht="16.5" customHeight="1" thickBot="1">
      <c r="A48" s="112"/>
      <c r="B48" s="135" t="s">
        <v>57</v>
      </c>
      <c r="C48" s="136"/>
      <c r="D48" s="79"/>
      <c r="E48" s="79"/>
      <c r="F48" s="79"/>
      <c r="G48" s="79"/>
      <c r="H48" s="79"/>
      <c r="I48" s="79"/>
      <c r="J48" s="79"/>
      <c r="K48" s="47" t="s">
        <v>75</v>
      </c>
    </row>
    <row r="49" spans="1:10" ht="24.75" customHeight="1" thickTop="1">
      <c r="A49" s="137" t="s">
        <v>58</v>
      </c>
      <c r="B49" s="138"/>
      <c r="C49" s="139"/>
      <c r="D49" s="69">
        <f>SUM(D12:D48)</f>
        <v>138070</v>
      </c>
      <c r="E49" s="69">
        <f>SUM(E12:E48)</f>
        <v>154300</v>
      </c>
      <c r="F49" s="69">
        <f>SUM(F12:F48)</f>
        <v>203430</v>
      </c>
      <c r="G49" s="69">
        <f>SUM(G12:G48)-G13-G15</f>
        <v>97040</v>
      </c>
      <c r="H49" s="69">
        <f>SUM(H12:H48)-H13-H15</f>
        <v>112720</v>
      </c>
      <c r="I49" s="69">
        <f>SUM(I12:I48)-I13-I15</f>
        <v>154930</v>
      </c>
      <c r="J49" s="70">
        <f>SUM(J12:J48)-J13-J15</f>
        <v>234720</v>
      </c>
    </row>
    <row r="50" spans="1:10" ht="24.75" customHeight="1" thickBot="1">
      <c r="A50" s="123" t="s">
        <v>59</v>
      </c>
      <c r="B50" s="124"/>
      <c r="C50" s="125"/>
      <c r="D50" s="6" t="s">
        <v>65</v>
      </c>
      <c r="E50" s="6" t="s">
        <v>65</v>
      </c>
      <c r="F50" s="6" t="s">
        <v>65</v>
      </c>
      <c r="G50" s="71">
        <f>SUM(G13,G15,G21:G48)</f>
        <v>83320</v>
      </c>
      <c r="H50" s="71">
        <f>SUM(H13,H15,H18,H21:H48)</f>
        <v>99000</v>
      </c>
      <c r="I50" s="71">
        <f>SUM(I13,I15,I24:I48)</f>
        <v>141400</v>
      </c>
      <c r="J50" s="72">
        <f>SUM(J13,J15,J24:J48)</f>
        <v>221190</v>
      </c>
    </row>
    <row r="51" spans="1:10" ht="9.75" customHeight="1" thickBot="1" thickTop="1">
      <c r="A51" s="19"/>
      <c r="B51" s="19"/>
      <c r="C51" s="19"/>
      <c r="D51" s="73"/>
      <c r="E51" s="73"/>
      <c r="F51" s="73"/>
      <c r="G51" s="74"/>
      <c r="H51" s="74"/>
      <c r="I51" s="74"/>
      <c r="J51" s="74"/>
    </row>
    <row r="52" spans="1:11" ht="45" customHeight="1" thickBot="1">
      <c r="A52" s="22" t="s">
        <v>60</v>
      </c>
      <c r="B52" s="131" t="s">
        <v>96</v>
      </c>
      <c r="C52" s="132"/>
      <c r="D52" s="75">
        <f>235*H7</f>
        <v>4230</v>
      </c>
      <c r="E52" s="75">
        <f>D52</f>
        <v>4230</v>
      </c>
      <c r="F52" s="75">
        <f>D52</f>
        <v>4230</v>
      </c>
      <c r="G52" s="80">
        <v>4700</v>
      </c>
      <c r="H52" s="80">
        <v>4700</v>
      </c>
      <c r="I52" s="20" t="s">
        <v>88</v>
      </c>
      <c r="J52" s="21" t="s">
        <v>88</v>
      </c>
      <c r="K52" s="47" t="s">
        <v>122</v>
      </c>
    </row>
  </sheetData>
  <sheetProtection/>
  <mergeCells count="68">
    <mergeCell ref="B52:C52"/>
    <mergeCell ref="E4:F4"/>
    <mergeCell ref="I4:J4"/>
    <mergeCell ref="G4:H4"/>
    <mergeCell ref="B21:C21"/>
    <mergeCell ref="B44:C44"/>
    <mergeCell ref="B45:C45"/>
    <mergeCell ref="B46:C46"/>
    <mergeCell ref="B48:C48"/>
    <mergeCell ref="A49:C49"/>
    <mergeCell ref="A50:C50"/>
    <mergeCell ref="B35:C35"/>
    <mergeCell ref="B36:C36"/>
    <mergeCell ref="A37:A48"/>
    <mergeCell ref="B38:C38"/>
    <mergeCell ref="B39:C39"/>
    <mergeCell ref="B40:C40"/>
    <mergeCell ref="B41:C41"/>
    <mergeCell ref="B43:C43"/>
    <mergeCell ref="B24:C24"/>
    <mergeCell ref="B25:C25"/>
    <mergeCell ref="B26:C26"/>
    <mergeCell ref="B27:C27"/>
    <mergeCell ref="A28:A36"/>
    <mergeCell ref="B28:C28"/>
    <mergeCell ref="B29:C29"/>
    <mergeCell ref="B30:C30"/>
    <mergeCell ref="B33:C33"/>
    <mergeCell ref="B34:C34"/>
    <mergeCell ref="A13:C13"/>
    <mergeCell ref="A14:A27"/>
    <mergeCell ref="B14:C14"/>
    <mergeCell ref="B15:C15"/>
    <mergeCell ref="B16:C16"/>
    <mergeCell ref="B17:C17"/>
    <mergeCell ref="B18:C18"/>
    <mergeCell ref="B19:C19"/>
    <mergeCell ref="B20:C20"/>
    <mergeCell ref="B22:C22"/>
    <mergeCell ref="A10:C10"/>
    <mergeCell ref="D10:F10"/>
    <mergeCell ref="G10:H10"/>
    <mergeCell ref="I10:J10"/>
    <mergeCell ref="A11:C11"/>
    <mergeCell ref="A12:C12"/>
    <mergeCell ref="I6:J6"/>
    <mergeCell ref="A7:B8"/>
    <mergeCell ref="C7:D7"/>
    <mergeCell ref="F7:G7"/>
    <mergeCell ref="C8:D8"/>
    <mergeCell ref="F8:H8"/>
    <mergeCell ref="A4:B4"/>
    <mergeCell ref="C4:D4"/>
    <mergeCell ref="A5:B6"/>
    <mergeCell ref="C5:D5"/>
    <mergeCell ref="E5:F5"/>
    <mergeCell ref="G5:H5"/>
    <mergeCell ref="G6:H6"/>
    <mergeCell ref="I5:J5"/>
    <mergeCell ref="C6:D6"/>
    <mergeCell ref="E6:F6"/>
    <mergeCell ref="H1:J1"/>
    <mergeCell ref="A2:B2"/>
    <mergeCell ref="C2:J2"/>
    <mergeCell ref="A3:B3"/>
    <mergeCell ref="C3:F3"/>
    <mergeCell ref="G3:H3"/>
    <mergeCell ref="I3:J3"/>
  </mergeCells>
  <dataValidations count="4">
    <dataValidation type="list" allowBlank="1" showInputMessage="1" showErrorMessage="1" sqref="C47">
      <formula1>"A,B,C"</formula1>
    </dataValidation>
    <dataValidation type="list" allowBlank="1" showInputMessage="1" showErrorMessage="1" sqref="C23">
      <formula1>"内　１日,内　２日,内　３日,内　４日,内　５日,外　１日,外　２日,外　３日,外　４日,外　５日"</formula1>
    </dataValidation>
    <dataValidation type="list" allowBlank="1" showInputMessage="1" showErrorMessage="1" sqref="C42 C37">
      <formula1>"A,B"</formula1>
    </dataValidation>
    <dataValidation type="list" allowBlank="1" showInputMessage="1" showErrorMessage="1" sqref="C32">
      <formula1>"1,2,3,4,5"</formula1>
    </dataValidation>
  </dataValidations>
  <printOptions/>
  <pageMargins left="0.6692913385826772" right="0.1968503937007874" top="0.35433070866141736" bottom="0.35433070866141736" header="0.31496062992125984" footer="0.31496062992125984"/>
  <pageSetup horizontalDpi="600" verticalDpi="600" orientation="portrait" paperSize="9" scale="91"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J58"/>
  <sheetViews>
    <sheetView view="pageBreakPreview" zoomScale="55" zoomScaleSheetLayoutView="55" zoomScalePageLayoutView="0" workbookViewId="0" topLeftCell="A1">
      <selection activeCell="P18" sqref="P18"/>
    </sheetView>
  </sheetViews>
  <sheetFormatPr defaultColWidth="9.140625" defaultRowHeight="15"/>
  <cols>
    <col min="1" max="1" width="5.28125" style="60" customWidth="1"/>
    <col min="2" max="2" width="21.140625" style="60" customWidth="1"/>
    <col min="3" max="3" width="13.140625" style="60" customWidth="1"/>
    <col min="4" max="4" width="13.140625" style="61" customWidth="1"/>
    <col min="5" max="5" width="13.140625" style="60" customWidth="1"/>
    <col min="6" max="6" width="6.140625" style="61" customWidth="1"/>
    <col min="7" max="7" width="9.140625" style="61" customWidth="1"/>
    <col min="8" max="8" width="13.140625" style="61" customWidth="1"/>
    <col min="9" max="9" width="10.7109375" style="61" customWidth="1"/>
    <col min="10" max="10" width="23.57421875" style="60" customWidth="1"/>
    <col min="11" max="16384" width="9.00390625" style="60" customWidth="1"/>
  </cols>
  <sheetData>
    <row r="1" spans="1:10" ht="18" customHeight="1">
      <c r="A1" s="187" t="s">
        <v>140</v>
      </c>
      <c r="B1" s="81"/>
      <c r="C1" s="81"/>
      <c r="D1" s="82"/>
      <c r="E1" s="81"/>
      <c r="F1" s="82"/>
      <c r="G1" s="82"/>
      <c r="H1" s="82"/>
      <c r="I1" s="82"/>
      <c r="J1" s="92" t="s">
        <v>163</v>
      </c>
    </row>
    <row r="2" spans="1:10" ht="18" customHeight="1">
      <c r="A2" s="81" t="s">
        <v>141</v>
      </c>
      <c r="B2" s="81"/>
      <c r="C2" s="81"/>
      <c r="D2" s="82"/>
      <c r="E2" s="81"/>
      <c r="F2" s="82"/>
      <c r="G2" s="82"/>
      <c r="H2" s="82"/>
      <c r="I2" s="82"/>
      <c r="J2" s="83" t="s">
        <v>169</v>
      </c>
    </row>
    <row r="3" spans="1:10" ht="18" customHeight="1">
      <c r="A3" s="160" t="s">
        <v>143</v>
      </c>
      <c r="B3" s="160" t="s">
        <v>144</v>
      </c>
      <c r="C3" s="160" t="s">
        <v>145</v>
      </c>
      <c r="D3" s="160" t="s">
        <v>168</v>
      </c>
      <c r="E3" s="160" t="s">
        <v>146</v>
      </c>
      <c r="F3" s="163" t="s">
        <v>147</v>
      </c>
      <c r="G3" s="164"/>
      <c r="H3" s="158" t="s">
        <v>155</v>
      </c>
      <c r="I3" s="158" t="s">
        <v>148</v>
      </c>
      <c r="J3" s="160" t="s">
        <v>149</v>
      </c>
    </row>
    <row r="4" spans="1:10" ht="18" customHeight="1">
      <c r="A4" s="161"/>
      <c r="B4" s="161"/>
      <c r="C4" s="161"/>
      <c r="D4" s="161"/>
      <c r="E4" s="161"/>
      <c r="F4" s="165"/>
      <c r="G4" s="166"/>
      <c r="H4" s="159"/>
      <c r="I4" s="159"/>
      <c r="J4" s="161"/>
    </row>
    <row r="5" spans="1:10" ht="18" customHeight="1">
      <c r="A5" s="93">
        <v>1</v>
      </c>
      <c r="B5" s="93" t="s">
        <v>137</v>
      </c>
      <c r="C5" s="94" t="s">
        <v>156</v>
      </c>
      <c r="D5" s="93">
        <v>5</v>
      </c>
      <c r="E5" s="94" t="s">
        <v>162</v>
      </c>
      <c r="F5" s="93" t="s">
        <v>157</v>
      </c>
      <c r="G5" s="93" t="s">
        <v>160</v>
      </c>
      <c r="H5" s="93">
        <v>0</v>
      </c>
      <c r="I5" s="84"/>
      <c r="J5" s="84"/>
    </row>
    <row r="6" spans="1:10" ht="18" customHeight="1">
      <c r="A6" s="93">
        <v>2</v>
      </c>
      <c r="B6" s="93" t="s">
        <v>137</v>
      </c>
      <c r="C6" s="94" t="s">
        <v>156</v>
      </c>
      <c r="D6" s="93">
        <v>5</v>
      </c>
      <c r="E6" s="94" t="s">
        <v>162</v>
      </c>
      <c r="F6" s="93" t="s">
        <v>157</v>
      </c>
      <c r="G6" s="93" t="s">
        <v>160</v>
      </c>
      <c r="H6" s="93">
        <v>0</v>
      </c>
      <c r="I6" s="93" t="s">
        <v>161</v>
      </c>
      <c r="J6" s="86"/>
    </row>
    <row r="7" spans="1:10" ht="18" customHeight="1">
      <c r="A7" s="93">
        <v>3</v>
      </c>
      <c r="B7" s="93" t="s">
        <v>137</v>
      </c>
      <c r="C7" s="94" t="s">
        <v>156</v>
      </c>
      <c r="D7" s="93">
        <v>5</v>
      </c>
      <c r="E7" s="94" t="s">
        <v>162</v>
      </c>
      <c r="F7" s="93" t="s">
        <v>157</v>
      </c>
      <c r="G7" s="93" t="s">
        <v>160</v>
      </c>
      <c r="H7" s="93">
        <v>0</v>
      </c>
      <c r="I7" s="86"/>
      <c r="J7" s="86"/>
    </row>
    <row r="8" spans="1:10" ht="18" customHeight="1">
      <c r="A8" s="93">
        <v>4</v>
      </c>
      <c r="B8" s="93" t="s">
        <v>137</v>
      </c>
      <c r="C8" s="94" t="s">
        <v>138</v>
      </c>
      <c r="D8" s="93">
        <v>4</v>
      </c>
      <c r="E8" s="94" t="s">
        <v>162</v>
      </c>
      <c r="F8" s="93" t="s">
        <v>157</v>
      </c>
      <c r="G8" s="93" t="s">
        <v>160</v>
      </c>
      <c r="H8" s="93">
        <v>0</v>
      </c>
      <c r="I8" s="86"/>
      <c r="J8" s="86"/>
    </row>
    <row r="9" spans="1:10" ht="18" customHeight="1">
      <c r="A9" s="93">
        <v>5</v>
      </c>
      <c r="B9" s="93" t="s">
        <v>137</v>
      </c>
      <c r="C9" s="94" t="s">
        <v>138</v>
      </c>
      <c r="D9" s="93">
        <v>4</v>
      </c>
      <c r="E9" s="94" t="s">
        <v>162</v>
      </c>
      <c r="F9" s="93" t="s">
        <v>157</v>
      </c>
      <c r="G9" s="93" t="s">
        <v>160</v>
      </c>
      <c r="H9" s="93">
        <v>0</v>
      </c>
      <c r="I9" s="86"/>
      <c r="J9" s="86"/>
    </row>
    <row r="10" spans="1:10" ht="18" customHeight="1">
      <c r="A10" s="86"/>
      <c r="B10" s="86"/>
      <c r="C10" s="85"/>
      <c r="D10" s="86"/>
      <c r="E10" s="94"/>
      <c r="F10" s="93"/>
      <c r="G10" s="93"/>
      <c r="H10" s="93"/>
      <c r="I10" s="86"/>
      <c r="J10" s="86"/>
    </row>
    <row r="11" spans="1:10" ht="18" customHeight="1">
      <c r="A11" s="93">
        <v>1</v>
      </c>
      <c r="B11" s="93" t="s">
        <v>137</v>
      </c>
      <c r="C11" s="94" t="s">
        <v>156</v>
      </c>
      <c r="D11" s="93">
        <v>3</v>
      </c>
      <c r="E11" s="94" t="s">
        <v>162</v>
      </c>
      <c r="F11" s="93" t="s">
        <v>157</v>
      </c>
      <c r="G11" s="93" t="s">
        <v>160</v>
      </c>
      <c r="H11" s="93">
        <v>0</v>
      </c>
      <c r="I11" s="93" t="s">
        <v>161</v>
      </c>
      <c r="J11" s="86"/>
    </row>
    <row r="12" spans="1:10" ht="18" customHeight="1">
      <c r="A12" s="93">
        <v>2</v>
      </c>
      <c r="B12" s="93" t="s">
        <v>137</v>
      </c>
      <c r="C12" s="94" t="s">
        <v>156</v>
      </c>
      <c r="D12" s="93">
        <v>3</v>
      </c>
      <c r="E12" s="94" t="s">
        <v>162</v>
      </c>
      <c r="F12" s="93" t="s">
        <v>157</v>
      </c>
      <c r="G12" s="93" t="s">
        <v>160</v>
      </c>
      <c r="H12" s="93">
        <v>0</v>
      </c>
      <c r="I12" s="86"/>
      <c r="J12" s="86"/>
    </row>
    <row r="13" spans="1:10" ht="18" customHeight="1">
      <c r="A13" s="93">
        <v>3</v>
      </c>
      <c r="B13" s="93" t="s">
        <v>137</v>
      </c>
      <c r="C13" s="94" t="s">
        <v>156</v>
      </c>
      <c r="D13" s="93">
        <v>3</v>
      </c>
      <c r="E13" s="94" t="s">
        <v>162</v>
      </c>
      <c r="F13" s="93" t="s">
        <v>157</v>
      </c>
      <c r="G13" s="93" t="s">
        <v>160</v>
      </c>
      <c r="H13" s="93">
        <v>0</v>
      </c>
      <c r="I13" s="86"/>
      <c r="J13" s="86"/>
    </row>
    <row r="14" spans="1:10" ht="18" customHeight="1">
      <c r="A14" s="93">
        <v>4</v>
      </c>
      <c r="B14" s="93" t="s">
        <v>137</v>
      </c>
      <c r="C14" s="94" t="s">
        <v>156</v>
      </c>
      <c r="D14" s="93">
        <v>3</v>
      </c>
      <c r="E14" s="94" t="s">
        <v>162</v>
      </c>
      <c r="F14" s="93" t="s">
        <v>157</v>
      </c>
      <c r="G14" s="93" t="s">
        <v>160</v>
      </c>
      <c r="H14" s="93">
        <v>0</v>
      </c>
      <c r="I14" s="86"/>
      <c r="J14" s="86"/>
    </row>
    <row r="15" spans="1:10" ht="18" customHeight="1">
      <c r="A15" s="86"/>
      <c r="B15" s="93"/>
      <c r="C15" s="94"/>
      <c r="D15" s="93"/>
      <c r="E15" s="94"/>
      <c r="F15" s="93"/>
      <c r="G15" s="93"/>
      <c r="H15" s="93"/>
      <c r="I15" s="86"/>
      <c r="J15" s="86"/>
    </row>
    <row r="16" spans="1:10" ht="18" customHeight="1">
      <c r="A16" s="93">
        <v>1</v>
      </c>
      <c r="B16" s="93" t="s">
        <v>137</v>
      </c>
      <c r="C16" s="94" t="s">
        <v>156</v>
      </c>
      <c r="D16" s="93" t="s">
        <v>164</v>
      </c>
      <c r="E16" s="94" t="s">
        <v>162</v>
      </c>
      <c r="F16" s="93" t="s">
        <v>157</v>
      </c>
      <c r="G16" s="93" t="s">
        <v>160</v>
      </c>
      <c r="H16" s="93">
        <v>0</v>
      </c>
      <c r="I16" s="86"/>
      <c r="J16" s="86"/>
    </row>
    <row r="17" spans="1:10" ht="18" customHeight="1">
      <c r="A17" s="86"/>
      <c r="B17" s="86"/>
      <c r="C17" s="85"/>
      <c r="D17" s="86"/>
      <c r="E17" s="94"/>
      <c r="F17" s="86"/>
      <c r="G17" s="86"/>
      <c r="H17" s="86"/>
      <c r="I17" s="86"/>
      <c r="J17" s="86"/>
    </row>
    <row r="18" spans="1:10" ht="18" customHeight="1">
      <c r="A18" s="93">
        <v>1</v>
      </c>
      <c r="B18" s="93" t="s">
        <v>137</v>
      </c>
      <c r="C18" s="94" t="s">
        <v>156</v>
      </c>
      <c r="D18" s="93">
        <v>5</v>
      </c>
      <c r="E18" s="94" t="s">
        <v>162</v>
      </c>
      <c r="F18" s="93" t="s">
        <v>158</v>
      </c>
      <c r="G18" s="93" t="s">
        <v>165</v>
      </c>
      <c r="H18" s="93">
        <v>0</v>
      </c>
      <c r="I18" s="93" t="s">
        <v>161</v>
      </c>
      <c r="J18" s="86"/>
    </row>
    <row r="19" spans="1:10" ht="18" customHeight="1">
      <c r="A19" s="93">
        <v>2</v>
      </c>
      <c r="B19" s="93" t="s">
        <v>137</v>
      </c>
      <c r="C19" s="94" t="s">
        <v>156</v>
      </c>
      <c r="D19" s="93">
        <v>5</v>
      </c>
      <c r="E19" s="94" t="s">
        <v>162</v>
      </c>
      <c r="F19" s="93" t="s">
        <v>158</v>
      </c>
      <c r="G19" s="93" t="s">
        <v>165</v>
      </c>
      <c r="H19" s="93">
        <v>0</v>
      </c>
      <c r="I19" s="93" t="s">
        <v>161</v>
      </c>
      <c r="J19" s="86"/>
    </row>
    <row r="20" spans="1:10" ht="18" customHeight="1">
      <c r="A20" s="93">
        <v>3</v>
      </c>
      <c r="B20" s="93" t="s">
        <v>137</v>
      </c>
      <c r="C20" s="94" t="s">
        <v>156</v>
      </c>
      <c r="D20" s="93">
        <v>4</v>
      </c>
      <c r="E20" s="94" t="s">
        <v>162</v>
      </c>
      <c r="F20" s="93" t="s">
        <v>158</v>
      </c>
      <c r="G20" s="93" t="s">
        <v>165</v>
      </c>
      <c r="H20" s="93">
        <v>0</v>
      </c>
      <c r="I20" s="86"/>
      <c r="J20" s="86"/>
    </row>
    <row r="21" spans="1:10" ht="18" customHeight="1">
      <c r="A21" s="93">
        <v>4</v>
      </c>
      <c r="B21" s="93" t="s">
        <v>137</v>
      </c>
      <c r="C21" s="94" t="s">
        <v>156</v>
      </c>
      <c r="D21" s="93">
        <v>4</v>
      </c>
      <c r="E21" s="94" t="s">
        <v>162</v>
      </c>
      <c r="F21" s="93" t="s">
        <v>158</v>
      </c>
      <c r="G21" s="93" t="s">
        <v>165</v>
      </c>
      <c r="H21" s="93">
        <v>0</v>
      </c>
      <c r="I21" s="86"/>
      <c r="J21" s="86"/>
    </row>
    <row r="22" spans="1:10" ht="18" customHeight="1">
      <c r="A22" s="93">
        <v>5</v>
      </c>
      <c r="B22" s="93" t="s">
        <v>137</v>
      </c>
      <c r="C22" s="94" t="s">
        <v>156</v>
      </c>
      <c r="D22" s="93">
        <v>4</v>
      </c>
      <c r="E22" s="94" t="s">
        <v>162</v>
      </c>
      <c r="F22" s="93" t="s">
        <v>158</v>
      </c>
      <c r="G22" s="93" t="s">
        <v>166</v>
      </c>
      <c r="H22" s="93">
        <v>0</v>
      </c>
      <c r="I22" s="86"/>
      <c r="J22" s="86"/>
    </row>
    <row r="23" spans="1:10" ht="18" customHeight="1">
      <c r="A23" s="93">
        <v>6</v>
      </c>
      <c r="B23" s="93" t="s">
        <v>137</v>
      </c>
      <c r="C23" s="94" t="s">
        <v>156</v>
      </c>
      <c r="D23" s="93">
        <v>4</v>
      </c>
      <c r="E23" s="94" t="s">
        <v>162</v>
      </c>
      <c r="F23" s="93" t="s">
        <v>158</v>
      </c>
      <c r="G23" s="93" t="s">
        <v>165</v>
      </c>
      <c r="H23" s="93">
        <v>0</v>
      </c>
      <c r="I23" s="86"/>
      <c r="J23" s="86"/>
    </row>
    <row r="24" spans="1:10" ht="18" customHeight="1">
      <c r="A24" s="93">
        <v>7</v>
      </c>
      <c r="B24" s="93" t="s">
        <v>137</v>
      </c>
      <c r="C24" s="94" t="s">
        <v>156</v>
      </c>
      <c r="D24" s="93">
        <v>4</v>
      </c>
      <c r="E24" s="94" t="s">
        <v>162</v>
      </c>
      <c r="F24" s="93" t="s">
        <v>158</v>
      </c>
      <c r="G24" s="93" t="s">
        <v>165</v>
      </c>
      <c r="H24" s="93">
        <v>0</v>
      </c>
      <c r="I24" s="86"/>
      <c r="J24" s="86"/>
    </row>
    <row r="25" spans="1:10" ht="18" customHeight="1">
      <c r="A25" s="93">
        <v>8</v>
      </c>
      <c r="B25" s="93" t="s">
        <v>137</v>
      </c>
      <c r="C25" s="94" t="s">
        <v>156</v>
      </c>
      <c r="D25" s="93">
        <v>4</v>
      </c>
      <c r="E25" s="94" t="s">
        <v>162</v>
      </c>
      <c r="F25" s="93" t="s">
        <v>158</v>
      </c>
      <c r="G25" s="93" t="s">
        <v>165</v>
      </c>
      <c r="H25" s="93">
        <v>0</v>
      </c>
      <c r="I25" s="86"/>
      <c r="J25" s="86"/>
    </row>
    <row r="26" spans="1:10" ht="18" customHeight="1">
      <c r="A26" s="93">
        <v>9</v>
      </c>
      <c r="B26" s="93" t="s">
        <v>137</v>
      </c>
      <c r="C26" s="94" t="s">
        <v>156</v>
      </c>
      <c r="D26" s="93">
        <v>4</v>
      </c>
      <c r="E26" s="94" t="s">
        <v>162</v>
      </c>
      <c r="F26" s="93" t="s">
        <v>158</v>
      </c>
      <c r="G26" s="93" t="s">
        <v>165</v>
      </c>
      <c r="H26" s="93">
        <v>0</v>
      </c>
      <c r="I26" s="86"/>
      <c r="J26" s="86"/>
    </row>
    <row r="27" spans="1:10" ht="18" customHeight="1">
      <c r="A27" s="93">
        <v>10</v>
      </c>
      <c r="B27" s="93" t="s">
        <v>137</v>
      </c>
      <c r="C27" s="94" t="s">
        <v>156</v>
      </c>
      <c r="D27" s="93">
        <v>4</v>
      </c>
      <c r="E27" s="94" t="s">
        <v>162</v>
      </c>
      <c r="F27" s="93" t="s">
        <v>158</v>
      </c>
      <c r="G27" s="93" t="s">
        <v>166</v>
      </c>
      <c r="H27" s="93">
        <v>0</v>
      </c>
      <c r="I27" s="86"/>
      <c r="J27" s="86"/>
    </row>
    <row r="28" spans="1:10" ht="18" customHeight="1">
      <c r="A28" s="86"/>
      <c r="B28" s="86"/>
      <c r="C28" s="85"/>
      <c r="D28" s="86"/>
      <c r="E28" s="94"/>
      <c r="F28" s="93"/>
      <c r="G28" s="86"/>
      <c r="H28" s="86"/>
      <c r="I28" s="86"/>
      <c r="J28" s="86"/>
    </row>
    <row r="29" spans="1:10" ht="18" customHeight="1">
      <c r="A29" s="93">
        <v>1</v>
      </c>
      <c r="B29" s="93" t="s">
        <v>137</v>
      </c>
      <c r="C29" s="94" t="s">
        <v>156</v>
      </c>
      <c r="D29" s="93">
        <v>3</v>
      </c>
      <c r="E29" s="94" t="s">
        <v>162</v>
      </c>
      <c r="F29" s="93" t="s">
        <v>158</v>
      </c>
      <c r="G29" s="93" t="s">
        <v>165</v>
      </c>
      <c r="H29" s="93">
        <v>0</v>
      </c>
      <c r="I29" s="86"/>
      <c r="J29" s="86"/>
    </row>
    <row r="30" spans="1:10" ht="18" customHeight="1">
      <c r="A30" s="93">
        <v>2</v>
      </c>
      <c r="B30" s="93" t="s">
        <v>137</v>
      </c>
      <c r="C30" s="94" t="s">
        <v>156</v>
      </c>
      <c r="D30" s="93">
        <v>3</v>
      </c>
      <c r="E30" s="94" t="s">
        <v>162</v>
      </c>
      <c r="F30" s="93" t="s">
        <v>158</v>
      </c>
      <c r="G30" s="93" t="s">
        <v>165</v>
      </c>
      <c r="H30" s="93">
        <v>0</v>
      </c>
      <c r="I30" s="86"/>
      <c r="J30" s="86"/>
    </row>
    <row r="31" spans="1:10" ht="18" customHeight="1">
      <c r="A31" s="93">
        <v>3</v>
      </c>
      <c r="B31" s="93" t="s">
        <v>137</v>
      </c>
      <c r="C31" s="94" t="s">
        <v>156</v>
      </c>
      <c r="D31" s="93">
        <v>3</v>
      </c>
      <c r="E31" s="94" t="s">
        <v>162</v>
      </c>
      <c r="F31" s="93" t="s">
        <v>158</v>
      </c>
      <c r="G31" s="93" t="s">
        <v>165</v>
      </c>
      <c r="H31" s="93">
        <v>0</v>
      </c>
      <c r="I31" s="86"/>
      <c r="J31" s="86"/>
    </row>
    <row r="32" spans="1:10" ht="18" customHeight="1">
      <c r="A32" s="93">
        <v>4</v>
      </c>
      <c r="B32" s="93" t="s">
        <v>137</v>
      </c>
      <c r="C32" s="94" t="s">
        <v>156</v>
      </c>
      <c r="D32" s="93">
        <v>3</v>
      </c>
      <c r="E32" s="94" t="s">
        <v>162</v>
      </c>
      <c r="F32" s="93" t="s">
        <v>158</v>
      </c>
      <c r="G32" s="93" t="s">
        <v>165</v>
      </c>
      <c r="H32" s="93">
        <v>0</v>
      </c>
      <c r="I32" s="93" t="s">
        <v>161</v>
      </c>
      <c r="J32" s="86"/>
    </row>
    <row r="33" spans="1:10" ht="18" customHeight="1">
      <c r="A33" s="93">
        <v>5</v>
      </c>
      <c r="B33" s="93" t="s">
        <v>137</v>
      </c>
      <c r="C33" s="94" t="s">
        <v>156</v>
      </c>
      <c r="D33" s="93">
        <v>3</v>
      </c>
      <c r="E33" s="94" t="s">
        <v>162</v>
      </c>
      <c r="F33" s="93" t="s">
        <v>158</v>
      </c>
      <c r="G33" s="93" t="s">
        <v>165</v>
      </c>
      <c r="H33" s="93">
        <v>0</v>
      </c>
      <c r="I33" s="86"/>
      <c r="J33" s="86"/>
    </row>
    <row r="34" spans="1:10" ht="18" customHeight="1">
      <c r="A34" s="93">
        <v>6</v>
      </c>
      <c r="B34" s="93" t="s">
        <v>137</v>
      </c>
      <c r="C34" s="94" t="s">
        <v>156</v>
      </c>
      <c r="D34" s="93">
        <v>3</v>
      </c>
      <c r="E34" s="94" t="s">
        <v>162</v>
      </c>
      <c r="F34" s="93" t="s">
        <v>158</v>
      </c>
      <c r="G34" s="93" t="s">
        <v>165</v>
      </c>
      <c r="H34" s="93">
        <v>0</v>
      </c>
      <c r="I34" s="86"/>
      <c r="J34" s="86"/>
    </row>
    <row r="35" spans="1:10" ht="18" customHeight="1">
      <c r="A35" s="93">
        <v>7</v>
      </c>
      <c r="B35" s="93" t="s">
        <v>137</v>
      </c>
      <c r="C35" s="94" t="s">
        <v>156</v>
      </c>
      <c r="D35" s="93">
        <v>3</v>
      </c>
      <c r="E35" s="94" t="s">
        <v>162</v>
      </c>
      <c r="F35" s="93" t="s">
        <v>158</v>
      </c>
      <c r="G35" s="93" t="s">
        <v>165</v>
      </c>
      <c r="H35" s="93">
        <v>0</v>
      </c>
      <c r="I35" s="86"/>
      <c r="J35" s="86"/>
    </row>
    <row r="36" spans="1:10" ht="18" customHeight="1">
      <c r="A36" s="93">
        <v>8</v>
      </c>
      <c r="B36" s="93" t="s">
        <v>137</v>
      </c>
      <c r="C36" s="94" t="s">
        <v>138</v>
      </c>
      <c r="D36" s="93">
        <v>3</v>
      </c>
      <c r="E36" s="94" t="s">
        <v>162</v>
      </c>
      <c r="F36" s="93" t="s">
        <v>158</v>
      </c>
      <c r="G36" s="93" t="s">
        <v>165</v>
      </c>
      <c r="H36" s="93">
        <v>0</v>
      </c>
      <c r="I36" s="86"/>
      <c r="J36" s="86"/>
    </row>
    <row r="37" spans="1:10" ht="18" customHeight="1">
      <c r="A37" s="93">
        <v>9</v>
      </c>
      <c r="B37" s="93" t="s">
        <v>137</v>
      </c>
      <c r="C37" s="94" t="s">
        <v>138</v>
      </c>
      <c r="D37" s="93">
        <v>3</v>
      </c>
      <c r="E37" s="94" t="s">
        <v>162</v>
      </c>
      <c r="F37" s="93" t="s">
        <v>158</v>
      </c>
      <c r="G37" s="93" t="s">
        <v>165</v>
      </c>
      <c r="H37" s="93">
        <v>0</v>
      </c>
      <c r="I37" s="86"/>
      <c r="J37" s="86"/>
    </row>
    <row r="38" spans="1:10" ht="18" customHeight="1">
      <c r="A38" s="93">
        <v>10</v>
      </c>
      <c r="B38" s="93" t="s">
        <v>137</v>
      </c>
      <c r="C38" s="94" t="s">
        <v>138</v>
      </c>
      <c r="D38" s="93">
        <v>3</v>
      </c>
      <c r="E38" s="94" t="s">
        <v>162</v>
      </c>
      <c r="F38" s="93" t="s">
        <v>158</v>
      </c>
      <c r="G38" s="93" t="s">
        <v>165</v>
      </c>
      <c r="H38" s="93">
        <v>0</v>
      </c>
      <c r="I38" s="86"/>
      <c r="J38" s="86"/>
    </row>
    <row r="39" spans="1:10" ht="18" customHeight="1">
      <c r="A39" s="86"/>
      <c r="B39" s="86"/>
      <c r="C39" s="85"/>
      <c r="D39" s="86"/>
      <c r="E39" s="94"/>
      <c r="F39" s="86"/>
      <c r="G39" s="93"/>
      <c r="H39" s="86"/>
      <c r="I39" s="86"/>
      <c r="J39" s="86"/>
    </row>
    <row r="40" spans="1:10" ht="18" customHeight="1">
      <c r="A40" s="93">
        <v>1</v>
      </c>
      <c r="B40" s="93" t="s">
        <v>137</v>
      </c>
      <c r="C40" s="94" t="s">
        <v>138</v>
      </c>
      <c r="D40" s="93">
        <v>2</v>
      </c>
      <c r="E40" s="94" t="s">
        <v>162</v>
      </c>
      <c r="F40" s="93" t="s">
        <v>159</v>
      </c>
      <c r="G40" s="93" t="s">
        <v>165</v>
      </c>
      <c r="H40" s="93">
        <v>15000</v>
      </c>
      <c r="I40" s="86"/>
      <c r="J40" s="86"/>
    </row>
    <row r="41" spans="1:10" ht="18" customHeight="1">
      <c r="A41" s="93">
        <v>2</v>
      </c>
      <c r="B41" s="93" t="s">
        <v>137</v>
      </c>
      <c r="C41" s="94" t="s">
        <v>138</v>
      </c>
      <c r="D41" s="93">
        <v>2</v>
      </c>
      <c r="E41" s="94" t="s">
        <v>162</v>
      </c>
      <c r="F41" s="93" t="s">
        <v>159</v>
      </c>
      <c r="G41" s="93" t="s">
        <v>165</v>
      </c>
      <c r="H41" s="93">
        <v>27000</v>
      </c>
      <c r="I41" s="86"/>
      <c r="J41" s="86"/>
    </row>
    <row r="42" spans="1:10" ht="18" customHeight="1">
      <c r="A42" s="93">
        <v>3</v>
      </c>
      <c r="B42" s="93" t="s">
        <v>137</v>
      </c>
      <c r="C42" s="94" t="s">
        <v>138</v>
      </c>
      <c r="D42" s="93">
        <v>1</v>
      </c>
      <c r="E42" s="94" t="s">
        <v>162</v>
      </c>
      <c r="F42" s="93" t="s">
        <v>159</v>
      </c>
      <c r="G42" s="93" t="s">
        <v>165</v>
      </c>
      <c r="H42" s="93">
        <v>42000</v>
      </c>
      <c r="I42" s="86"/>
      <c r="J42" s="86"/>
    </row>
    <row r="43" spans="1:10" ht="18" customHeight="1">
      <c r="A43" s="93">
        <v>4</v>
      </c>
      <c r="B43" s="93" t="s">
        <v>137</v>
      </c>
      <c r="C43" s="94" t="s">
        <v>138</v>
      </c>
      <c r="D43" s="93">
        <v>1</v>
      </c>
      <c r="E43" s="94" t="s">
        <v>162</v>
      </c>
      <c r="F43" s="93" t="s">
        <v>159</v>
      </c>
      <c r="G43" s="93" t="s">
        <v>165</v>
      </c>
      <c r="H43" s="93">
        <v>0</v>
      </c>
      <c r="I43" s="86"/>
      <c r="J43" s="86"/>
    </row>
    <row r="44" spans="1:10" ht="18" customHeight="1">
      <c r="A44" s="93">
        <v>5</v>
      </c>
      <c r="B44" s="93" t="s">
        <v>137</v>
      </c>
      <c r="C44" s="94" t="s">
        <v>138</v>
      </c>
      <c r="D44" s="93">
        <v>1</v>
      </c>
      <c r="E44" s="94" t="s">
        <v>162</v>
      </c>
      <c r="F44" s="93" t="s">
        <v>159</v>
      </c>
      <c r="G44" s="93" t="s">
        <v>165</v>
      </c>
      <c r="H44" s="93">
        <v>23000</v>
      </c>
      <c r="I44" s="86"/>
      <c r="J44" s="86"/>
    </row>
    <row r="45" spans="1:10" ht="18" customHeight="1">
      <c r="A45" s="93"/>
      <c r="B45" s="93"/>
      <c r="C45" s="94"/>
      <c r="D45" s="93"/>
      <c r="E45" s="94"/>
      <c r="F45" s="93"/>
      <c r="G45" s="93"/>
      <c r="H45" s="93"/>
      <c r="I45" s="86"/>
      <c r="J45" s="86"/>
    </row>
    <row r="46" spans="1:10" ht="18" customHeight="1">
      <c r="A46" s="93">
        <v>1</v>
      </c>
      <c r="B46" s="93" t="s">
        <v>137</v>
      </c>
      <c r="C46" s="94" t="s">
        <v>138</v>
      </c>
      <c r="D46" s="93">
        <v>0</v>
      </c>
      <c r="E46" s="94" t="s">
        <v>162</v>
      </c>
      <c r="F46" s="93" t="s">
        <v>159</v>
      </c>
      <c r="G46" s="93" t="s">
        <v>165</v>
      </c>
      <c r="H46" s="93">
        <v>17000</v>
      </c>
      <c r="I46" s="86"/>
      <c r="J46" s="86"/>
    </row>
    <row r="47" spans="1:10" ht="18" customHeight="1">
      <c r="A47" s="93">
        <v>2</v>
      </c>
      <c r="B47" s="93" t="s">
        <v>137</v>
      </c>
      <c r="C47" s="94" t="s">
        <v>138</v>
      </c>
      <c r="D47" s="93">
        <v>0</v>
      </c>
      <c r="E47" s="94" t="s">
        <v>162</v>
      </c>
      <c r="F47" s="93" t="s">
        <v>159</v>
      </c>
      <c r="G47" s="93" t="s">
        <v>166</v>
      </c>
      <c r="H47" s="93">
        <v>0</v>
      </c>
      <c r="I47" s="86"/>
      <c r="J47" s="86"/>
    </row>
    <row r="48" spans="1:10" ht="18" customHeight="1">
      <c r="A48" s="93">
        <v>3</v>
      </c>
      <c r="B48" s="93" t="s">
        <v>137</v>
      </c>
      <c r="C48" s="94" t="s">
        <v>138</v>
      </c>
      <c r="D48" s="93">
        <v>0</v>
      </c>
      <c r="E48" s="94" t="s">
        <v>162</v>
      </c>
      <c r="F48" s="93" t="s">
        <v>159</v>
      </c>
      <c r="G48" s="93" t="s">
        <v>166</v>
      </c>
      <c r="H48" s="93">
        <v>27000</v>
      </c>
      <c r="I48" s="86"/>
      <c r="J48" s="86"/>
    </row>
    <row r="49" spans="1:10" ht="18" customHeight="1">
      <c r="A49" s="81"/>
      <c r="B49" s="81"/>
      <c r="C49" s="81"/>
      <c r="D49" s="82"/>
      <c r="E49" s="81"/>
      <c r="F49" s="82"/>
      <c r="G49" s="82"/>
      <c r="H49" s="82"/>
      <c r="I49" s="82"/>
      <c r="J49" s="81"/>
    </row>
    <row r="50" spans="1:10" ht="18" customHeight="1">
      <c r="A50" s="81"/>
      <c r="B50" s="81"/>
      <c r="C50" s="81"/>
      <c r="D50" s="87"/>
      <c r="E50" s="88"/>
      <c r="F50" s="88"/>
      <c r="G50" s="88"/>
      <c r="H50" s="41"/>
      <c r="I50" s="41"/>
      <c r="J50" s="88"/>
    </row>
    <row r="51" spans="1:10" ht="18" customHeight="1">
      <c r="A51" s="81"/>
      <c r="B51" s="81"/>
      <c r="C51" s="81"/>
      <c r="D51" s="87"/>
      <c r="E51" s="88"/>
      <c r="F51" s="162" t="s">
        <v>109</v>
      </c>
      <c r="G51" s="162"/>
      <c r="H51" s="152" t="s">
        <v>108</v>
      </c>
      <c r="I51" s="153"/>
      <c r="J51" s="89" t="s">
        <v>110</v>
      </c>
    </row>
    <row r="52" spans="1:10" ht="18" customHeight="1">
      <c r="A52" s="81"/>
      <c r="B52" s="81"/>
      <c r="C52" s="162" t="s">
        <v>111</v>
      </c>
      <c r="D52" s="162"/>
      <c r="E52" s="90" t="s">
        <v>150</v>
      </c>
      <c r="F52" s="181">
        <v>5</v>
      </c>
      <c r="G52" s="182"/>
      <c r="H52" s="185">
        <v>0</v>
      </c>
      <c r="I52" s="186"/>
      <c r="J52" s="62">
        <v>1</v>
      </c>
    </row>
    <row r="53" spans="1:10" ht="18" customHeight="1">
      <c r="A53" s="81"/>
      <c r="B53" s="81"/>
      <c r="C53" s="162"/>
      <c r="D53" s="162"/>
      <c r="E53" s="90" t="s">
        <v>151</v>
      </c>
      <c r="F53" s="181">
        <v>4</v>
      </c>
      <c r="G53" s="182"/>
      <c r="H53" s="183">
        <v>0</v>
      </c>
      <c r="I53" s="184"/>
      <c r="J53" s="59">
        <v>1</v>
      </c>
    </row>
    <row r="54" spans="1:10" ht="18" customHeight="1">
      <c r="A54" s="81"/>
      <c r="B54" s="81"/>
      <c r="C54" s="162"/>
      <c r="D54" s="162"/>
      <c r="E54" s="90" t="s">
        <v>152</v>
      </c>
      <c r="F54" s="181">
        <v>1</v>
      </c>
      <c r="G54" s="182"/>
      <c r="H54" s="183">
        <v>0</v>
      </c>
      <c r="I54" s="184"/>
      <c r="J54" s="59">
        <v>0</v>
      </c>
    </row>
    <row r="55" spans="1:10" ht="18" customHeight="1">
      <c r="A55" s="81"/>
      <c r="B55" s="81"/>
      <c r="C55" s="162" t="s">
        <v>112</v>
      </c>
      <c r="D55" s="162"/>
      <c r="E55" s="90" t="s">
        <v>150</v>
      </c>
      <c r="F55" s="181">
        <v>10</v>
      </c>
      <c r="G55" s="182"/>
      <c r="H55" s="183">
        <v>0</v>
      </c>
      <c r="I55" s="184"/>
      <c r="J55" s="59">
        <v>2</v>
      </c>
    </row>
    <row r="56" spans="1:10" ht="18" customHeight="1">
      <c r="A56" s="81"/>
      <c r="B56" s="81"/>
      <c r="C56" s="162"/>
      <c r="D56" s="162"/>
      <c r="E56" s="90" t="s">
        <v>151</v>
      </c>
      <c r="F56" s="181">
        <v>10</v>
      </c>
      <c r="G56" s="182"/>
      <c r="H56" s="183">
        <v>0</v>
      </c>
      <c r="I56" s="184"/>
      <c r="J56" s="59">
        <v>1</v>
      </c>
    </row>
    <row r="57" spans="1:10" ht="18" customHeight="1">
      <c r="A57" s="81"/>
      <c r="B57" s="81"/>
      <c r="C57" s="162"/>
      <c r="D57" s="162"/>
      <c r="E57" s="90" t="s">
        <v>153</v>
      </c>
      <c r="F57" s="181">
        <v>5</v>
      </c>
      <c r="G57" s="182"/>
      <c r="H57" s="183">
        <v>107000</v>
      </c>
      <c r="I57" s="184"/>
      <c r="J57" s="59">
        <v>0</v>
      </c>
    </row>
    <row r="58" spans="1:10" ht="18" customHeight="1">
      <c r="A58" s="81"/>
      <c r="B58" s="81"/>
      <c r="C58" s="162"/>
      <c r="D58" s="162"/>
      <c r="E58" s="90" t="s">
        <v>154</v>
      </c>
      <c r="F58" s="181">
        <v>3</v>
      </c>
      <c r="G58" s="182"/>
      <c r="H58" s="183">
        <v>44000</v>
      </c>
      <c r="I58" s="184"/>
      <c r="J58" s="59">
        <v>0</v>
      </c>
    </row>
  </sheetData>
  <sheetProtection/>
  <mergeCells count="27">
    <mergeCell ref="A3:A4"/>
    <mergeCell ref="B3:B4"/>
    <mergeCell ref="C3:C4"/>
    <mergeCell ref="D3:D4"/>
    <mergeCell ref="E3:E4"/>
    <mergeCell ref="F54:G54"/>
    <mergeCell ref="H54:I54"/>
    <mergeCell ref="C52:D54"/>
    <mergeCell ref="F52:G52"/>
    <mergeCell ref="H52:I52"/>
    <mergeCell ref="F53:G53"/>
    <mergeCell ref="H53:I53"/>
    <mergeCell ref="H3:H4"/>
    <mergeCell ref="I3:I4"/>
    <mergeCell ref="J3:J4"/>
    <mergeCell ref="F51:G51"/>
    <mergeCell ref="H51:I51"/>
    <mergeCell ref="F3:G4"/>
    <mergeCell ref="C55:D58"/>
    <mergeCell ref="F55:G55"/>
    <mergeCell ref="H55:I55"/>
    <mergeCell ref="F56:G56"/>
    <mergeCell ref="H56:I56"/>
    <mergeCell ref="F57:G57"/>
    <mergeCell ref="H57:I57"/>
    <mergeCell ref="F58:G58"/>
    <mergeCell ref="H58:I5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Master</dc:creator>
  <cp:keywords/>
  <dc:description/>
  <cp:lastModifiedBy>前村 美結 m.m.</cp:lastModifiedBy>
  <cp:lastPrinted>2023-09-26T01:52:44Z</cp:lastPrinted>
  <dcterms:created xsi:type="dcterms:W3CDTF">2015-04-06T11:38:13Z</dcterms:created>
  <dcterms:modified xsi:type="dcterms:W3CDTF">2023-09-26T01:54:28Z</dcterms:modified>
  <cp:category/>
  <cp:version/>
  <cp:contentType/>
  <cp:contentStatus/>
</cp:coreProperties>
</file>