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s.dobashi\Desktop\一時フォルダ\新しいフォルダー (6)20260619\HP更新\"/>
    </mc:Choice>
  </mc:AlternateContent>
  <xr:revisionPtr revIDLastSave="0" documentId="13_ncr:1_{DDBCBD27-200A-4E3B-A2D6-A4817B68355C}" xr6:coauthVersionLast="47" xr6:coauthVersionMax="47" xr10:uidLastSave="{00000000-0000-0000-0000-000000000000}"/>
  <bookViews>
    <workbookView xWindow="-120" yWindow="-120" windowWidth="20730" windowHeight="11040" tabRatio="911" xr2:uid="{00000000-000D-0000-FFFF-FFFF00000000}"/>
  </bookViews>
  <sheets>
    <sheet name="請求書" sheetId="20" r:id="rId1"/>
    <sheet name="単価内訳" sheetId="21" r:id="rId2"/>
    <sheet name="児童一覧" sheetId="22" r:id="rId3"/>
    <sheet name="途中入所" sheetId="16" r:id="rId4"/>
    <sheet name="途中退所" sheetId="28" r:id="rId5"/>
    <sheet name="途中入退所(記載例)" sheetId="29" r:id="rId6"/>
    <sheet name="児童一覧 (記載例)" sheetId="27" r:id="rId7"/>
  </sheets>
  <definedNames>
    <definedName name="_xlnm.Print_Area" localSheetId="2">児童一覧!$A$1:$J$43</definedName>
    <definedName name="_xlnm.Print_Area" localSheetId="6">'児童一覧 (記載例)'!$A$1:$AB$43</definedName>
    <definedName name="_xlnm.Print_Area" localSheetId="0">請求書!$A$1:$V$46</definedName>
    <definedName name="_xlnm.Print_Area" localSheetId="1">単価内訳!$A$1:$J$38</definedName>
    <definedName name="_xlnm.Print_Area" localSheetId="4">途中退所!$A$1:$Q$18</definedName>
    <definedName name="_xlnm.Print_Area" localSheetId="3">途中入所!$A$1:$P$18</definedName>
    <definedName name="_xlnm.Print_Area" localSheetId="5">'途中入退所(記載例)'!$A$1:$P$10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9" i="22" l="1"/>
  <c r="G38" i="22"/>
  <c r="O22" i="29" l="1"/>
  <c r="N22" i="29"/>
  <c r="O21" i="29"/>
  <c r="K21" i="29"/>
  <c r="N21" i="29" s="1"/>
  <c r="O6" i="29"/>
  <c r="K6" i="29"/>
  <c r="N6" i="29" s="1"/>
  <c r="O5" i="29"/>
  <c r="K5" i="29"/>
  <c r="N5" i="29" s="1"/>
  <c r="P21" i="29" l="1"/>
  <c r="Q21" i="29" s="1"/>
  <c r="P22" i="29"/>
  <c r="Q22" i="29" s="1"/>
  <c r="P5" i="29"/>
  <c r="P6" i="29"/>
  <c r="O5" i="28"/>
  <c r="K5" i="28"/>
  <c r="N5" i="28" s="1"/>
  <c r="O6" i="16"/>
  <c r="O7" i="16"/>
  <c r="O8" i="16"/>
  <c r="O9" i="16"/>
  <c r="O10" i="16"/>
  <c r="O11" i="16"/>
  <c r="O12" i="16"/>
  <c r="O13" i="16"/>
  <c r="O14" i="16"/>
  <c r="K6" i="16"/>
  <c r="N6" i="16" s="1"/>
  <c r="K7" i="16"/>
  <c r="N7" i="16" s="1"/>
  <c r="K8" i="16"/>
  <c r="N8" i="16" s="1"/>
  <c r="K9" i="16"/>
  <c r="N9" i="16" s="1"/>
  <c r="P9" i="16" s="1"/>
  <c r="K10" i="16"/>
  <c r="N10" i="16" s="1"/>
  <c r="P10" i="16" s="1"/>
  <c r="K11" i="16"/>
  <c r="N11" i="16" s="1"/>
  <c r="P11" i="16" s="1"/>
  <c r="K12" i="16"/>
  <c r="N12" i="16" s="1"/>
  <c r="P12" i="16" s="1"/>
  <c r="K13" i="16"/>
  <c r="N13" i="16" s="1"/>
  <c r="P13" i="16" s="1"/>
  <c r="K14" i="16"/>
  <c r="N14" i="16" s="1"/>
  <c r="O5" i="16"/>
  <c r="K5" i="16"/>
  <c r="N5" i="16" s="1"/>
  <c r="P7" i="16" l="1"/>
  <c r="P14" i="16"/>
  <c r="P7" i="29"/>
  <c r="P23" i="29"/>
  <c r="Q23" i="29"/>
  <c r="P5" i="28"/>
  <c r="P5" i="16"/>
  <c r="P6" i="16"/>
  <c r="P8" i="16"/>
  <c r="Q5" i="28" l="1"/>
  <c r="P15" i="16"/>
  <c r="N6" i="28"/>
  <c r="O6" i="28"/>
  <c r="N7" i="28"/>
  <c r="O7" i="28"/>
  <c r="N8" i="28"/>
  <c r="O8" i="28"/>
  <c r="N9" i="28"/>
  <c r="O9" i="28"/>
  <c r="N10" i="28"/>
  <c r="O10" i="28"/>
  <c r="N11" i="28"/>
  <c r="O11" i="28"/>
  <c r="N12" i="28"/>
  <c r="O12" i="28"/>
  <c r="N13" i="28"/>
  <c r="O13" i="28"/>
  <c r="N14" i="28"/>
  <c r="O14" i="28"/>
  <c r="P7" i="28" l="1"/>
  <c r="Q7" i="28" s="1"/>
  <c r="P8" i="28"/>
  <c r="Q8" i="28" s="1"/>
  <c r="P6" i="28"/>
  <c r="Q6" i="28" s="1"/>
  <c r="P9" i="28"/>
  <c r="Q9" i="28" s="1"/>
  <c r="P12" i="28"/>
  <c r="Q12" i="28" s="1"/>
  <c r="P11" i="28"/>
  <c r="Q11" i="28" s="1"/>
  <c r="P13" i="28"/>
  <c r="Q13" i="28" s="1"/>
  <c r="P14" i="28"/>
  <c r="Q14" i="28" s="1"/>
  <c r="P10" i="28"/>
  <c r="Q10" i="28" s="1"/>
  <c r="Q3" i="28"/>
  <c r="P15" i="28" l="1"/>
  <c r="Q15" i="28"/>
  <c r="Z43" i="27"/>
  <c r="X43" i="27"/>
  <c r="V43" i="27"/>
  <c r="Z42" i="27"/>
  <c r="X42" i="27"/>
  <c r="V42" i="27"/>
  <c r="Z41" i="27"/>
  <c r="X41" i="27"/>
  <c r="V41" i="27"/>
  <c r="Z40" i="27"/>
  <c r="X40" i="27"/>
  <c r="V40" i="27"/>
  <c r="Z39" i="27"/>
  <c r="X39" i="27"/>
  <c r="V39" i="27"/>
  <c r="Z38" i="27"/>
  <c r="X38" i="27"/>
  <c r="V38"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8" i="27"/>
  <c r="A7" i="27"/>
  <c r="A6" i="27"/>
  <c r="A5" i="27"/>
  <c r="AB2" i="27"/>
  <c r="AB1" i="27"/>
  <c r="P3" i="16" l="1"/>
  <c r="H43" i="22" l="1"/>
  <c r="K31" i="20" s="1"/>
  <c r="H42" i="22"/>
  <c r="K29" i="20" s="1"/>
  <c r="H40" i="22"/>
  <c r="K25" i="20" s="1"/>
  <c r="H39" i="22"/>
  <c r="K23" i="20" s="1"/>
  <c r="I43" i="22"/>
  <c r="I42" i="22"/>
  <c r="I41" i="22"/>
  <c r="I40" i="22"/>
  <c r="I39" i="22"/>
  <c r="I38" i="22"/>
  <c r="H38" i="22"/>
  <c r="H41" i="22"/>
  <c r="K27" i="20" s="1"/>
  <c r="G43" i="22"/>
  <c r="K30" i="20" s="1"/>
  <c r="G42" i="22"/>
  <c r="K28" i="20" s="1"/>
  <c r="G41" i="22"/>
  <c r="G40" i="22"/>
  <c r="K24" i="20" s="1"/>
  <c r="K22" i="20"/>
  <c r="K20" i="20"/>
  <c r="K26" i="20" l="1"/>
  <c r="F5" i="21"/>
  <c r="K21" i="20"/>
  <c r="F4" i="21"/>
  <c r="R34" i="20"/>
  <c r="K33" i="20"/>
  <c r="J2" i="22"/>
  <c r="C2" i="21"/>
  <c r="J1"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H12" i="21"/>
  <c r="G12" i="21"/>
  <c r="F12" i="21"/>
  <c r="F37" i="21" s="1"/>
  <c r="N27" i="20" s="1"/>
  <c r="H11" i="21"/>
  <c r="G11" i="21"/>
  <c r="F11" i="21"/>
  <c r="F36" i="21" s="1"/>
  <c r="N26" i="20" s="1"/>
  <c r="R26" i="20" s="1"/>
  <c r="F35" i="21"/>
  <c r="N21" i="20" s="1"/>
  <c r="F34" i="21"/>
  <c r="N20" i="20" s="1"/>
  <c r="R20" i="20" s="1"/>
  <c r="H33" i="21"/>
  <c r="G33" i="21"/>
  <c r="H32" i="21"/>
  <c r="G32" i="21"/>
  <c r="H31" i="21"/>
  <c r="G31" i="21"/>
  <c r="H30" i="21"/>
  <c r="G30" i="21"/>
  <c r="H29" i="21"/>
  <c r="G29" i="21"/>
  <c r="H27" i="21"/>
  <c r="G27" i="21"/>
  <c r="H26" i="21"/>
  <c r="G26" i="21"/>
  <c r="H25" i="21"/>
  <c r="G25" i="21"/>
  <c r="H24" i="21"/>
  <c r="G24" i="21"/>
  <c r="H23" i="21"/>
  <c r="G23" i="21"/>
  <c r="H22" i="21"/>
  <c r="G22" i="21"/>
  <c r="H21" i="21"/>
  <c r="G21" i="21"/>
  <c r="G20" i="21"/>
  <c r="H19" i="21"/>
  <c r="G19" i="21"/>
  <c r="H18" i="21"/>
  <c r="G18" i="21"/>
  <c r="G35" i="21" l="1"/>
  <c r="N23" i="20" s="1"/>
  <c r="G34" i="21"/>
  <c r="N22" i="20" s="1"/>
  <c r="G37" i="21"/>
  <c r="N29" i="20" s="1"/>
  <c r="H34" i="21"/>
  <c r="N24" i="20" s="1"/>
  <c r="G36" i="21"/>
  <c r="N28" i="20" s="1"/>
  <c r="H37" i="21"/>
  <c r="N31" i="20" s="1"/>
  <c r="C5" i="21"/>
  <c r="C4" i="21"/>
  <c r="H1" i="21"/>
  <c r="H20" i="21"/>
  <c r="H36" i="21" s="1"/>
  <c r="N30" i="20" s="1"/>
  <c r="H35" i="21" l="1"/>
  <c r="N25" i="20" s="1"/>
  <c r="R39" i="20"/>
  <c r="R28" i="20"/>
  <c r="R22" i="20"/>
  <c r="R21" i="20" l="1"/>
  <c r="R24" i="20" l="1"/>
  <c r="R30" i="20"/>
  <c r="R23" i="20"/>
  <c r="R27" i="20"/>
  <c r="R29" i="20"/>
  <c r="R31" i="20" l="1"/>
  <c r="R25" i="20"/>
  <c r="R33" i="20" l="1"/>
  <c r="R35" i="20" s="1"/>
  <c r="R41" i="20" s="1"/>
  <c r="D16"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子育て03</author>
  </authors>
  <commentList>
    <comment ref="D16" authorId="0" shapeId="0" xr:uid="{A4F88883-F8BD-4CA8-82FE-DFE27D0DC64C}">
      <text>
        <r>
          <rPr>
            <b/>
            <sz val="9"/>
            <color indexed="81"/>
            <rFont val="MS P ゴシック"/>
            <family val="3"/>
            <charset val="128"/>
          </rPr>
          <t>自動入力</t>
        </r>
      </text>
    </comment>
    <comment ref="K19" authorId="0" shapeId="0" xr:uid="{241C5BFC-B657-47E4-80A5-281BAA0A1703}">
      <text>
        <r>
          <rPr>
            <b/>
            <sz val="9"/>
            <color indexed="81"/>
            <rFont val="MS P ゴシック"/>
            <family val="3"/>
            <charset val="128"/>
          </rPr>
          <t>自動入力</t>
        </r>
      </text>
    </comment>
    <comment ref="N19" authorId="0" shapeId="0" xr:uid="{4EBADE9D-D27C-4812-8D8A-BB30EDA754B4}">
      <text>
        <r>
          <rPr>
            <b/>
            <sz val="9"/>
            <color indexed="81"/>
            <rFont val="MS P ゴシック"/>
            <family val="3"/>
            <charset val="128"/>
          </rPr>
          <t>自動入力</t>
        </r>
      </text>
    </comment>
    <comment ref="R19" authorId="0" shapeId="0" xr:uid="{EAEEB369-0BF1-4B20-91C8-CAFCABBEAAE5}">
      <text>
        <r>
          <rPr>
            <b/>
            <sz val="9"/>
            <color indexed="81"/>
            <rFont val="MS P ゴシック"/>
            <family val="3"/>
            <charset val="128"/>
          </rPr>
          <t>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子育て03</author>
  </authors>
  <commentList>
    <comment ref="D3" authorId="0" shapeId="0" xr:uid="{5CAD11A4-41A8-4760-BF53-6EDDE9E52D3F}">
      <text>
        <r>
          <rPr>
            <b/>
            <sz val="9"/>
            <color indexed="81"/>
            <rFont val="MS P ゴシック"/>
            <family val="3"/>
            <charset val="128"/>
          </rPr>
          <t>リスト選択</t>
        </r>
      </text>
    </comment>
    <comment ref="F3" authorId="0" shapeId="0" xr:uid="{2A8F77AB-6A00-4E35-8C88-2DF045F3F3C5}">
      <text>
        <r>
          <rPr>
            <b/>
            <sz val="9"/>
            <color indexed="81"/>
            <rFont val="MS P ゴシック"/>
            <family val="3"/>
            <charset val="128"/>
          </rPr>
          <t>リスト選択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子育て03</author>
  </authors>
  <commentList>
    <comment ref="H1" authorId="0" shapeId="0" xr:uid="{B0F261F4-894B-4BE6-98D1-CFD14146469B}">
      <text>
        <r>
          <rPr>
            <b/>
            <sz val="10"/>
            <color indexed="81"/>
            <rFont val="MS P ゴシック"/>
            <family val="3"/>
            <charset val="128"/>
          </rPr>
          <t>該当月を数字のみ入力</t>
        </r>
      </text>
    </comment>
    <comment ref="D4" authorId="0" shapeId="0" xr:uid="{1E88E8F4-9809-4709-A186-C9C5CD7C34BE}">
      <text>
        <r>
          <rPr>
            <b/>
            <sz val="9"/>
            <color indexed="81"/>
            <rFont val="MS P ゴシック"/>
            <family val="3"/>
            <charset val="128"/>
          </rPr>
          <t>リスト選択</t>
        </r>
      </text>
    </comment>
    <comment ref="F4" authorId="0" shapeId="0" xr:uid="{38809384-1619-4CEB-8BB1-8EC42A483243}">
      <text>
        <r>
          <rPr>
            <b/>
            <sz val="9"/>
            <color indexed="81"/>
            <rFont val="MS P ゴシック"/>
            <family val="3"/>
            <charset val="128"/>
          </rPr>
          <t>リスト選択</t>
        </r>
      </text>
    </comment>
    <comment ref="L4" authorId="0" shapeId="0" xr:uid="{96AB3D43-472C-4DFE-95B6-E0BF9F5F0A14}">
      <text>
        <r>
          <rPr>
            <b/>
            <sz val="11"/>
            <color indexed="81"/>
            <rFont val="MS P ゴシック"/>
            <family val="3"/>
            <charset val="128"/>
          </rPr>
          <t>数字のみ入力</t>
        </r>
      </text>
    </comment>
    <comment ref="M4" authorId="0" shapeId="0" xr:uid="{51E32C03-25F8-4B1A-8B9C-BFB7EE09570E}">
      <text>
        <r>
          <rPr>
            <b/>
            <sz val="11"/>
            <color indexed="81"/>
            <rFont val="MS P ゴシック"/>
            <family val="3"/>
            <charset val="128"/>
          </rPr>
          <t>数字のみ入力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子育て03</author>
  </authors>
  <commentList>
    <comment ref="H1" authorId="0" shapeId="0" xr:uid="{79606502-DB6B-4B45-BF78-4DF99799C740}">
      <text>
        <r>
          <rPr>
            <b/>
            <sz val="10"/>
            <color indexed="81"/>
            <rFont val="MS P ゴシック"/>
            <family val="3"/>
            <charset val="128"/>
          </rPr>
          <t>該当月を数字のみ入力</t>
        </r>
      </text>
    </comment>
    <comment ref="D4" authorId="0" shapeId="0" xr:uid="{029E988F-0B96-4901-87C1-C85CFD4287DF}">
      <text>
        <r>
          <rPr>
            <b/>
            <sz val="9"/>
            <color indexed="81"/>
            <rFont val="MS P ゴシック"/>
            <family val="3"/>
            <charset val="128"/>
          </rPr>
          <t>リスト選択</t>
        </r>
      </text>
    </comment>
    <comment ref="F4" authorId="0" shapeId="0" xr:uid="{1C822402-7BDA-4780-8255-F9617CC94EDB}">
      <text>
        <r>
          <rPr>
            <b/>
            <sz val="9"/>
            <color indexed="81"/>
            <rFont val="MS P ゴシック"/>
            <family val="3"/>
            <charset val="128"/>
          </rPr>
          <t>リスト選択</t>
        </r>
      </text>
    </comment>
    <comment ref="L4" authorId="0" shapeId="0" xr:uid="{76FB6CC5-4A10-415C-A5D6-D2C3946D4E66}">
      <text>
        <r>
          <rPr>
            <b/>
            <sz val="11"/>
            <color indexed="81"/>
            <rFont val="MS P ゴシック"/>
            <family val="3"/>
            <charset val="128"/>
          </rPr>
          <t>数字のみ入力</t>
        </r>
      </text>
    </comment>
    <comment ref="M4" authorId="0" shapeId="0" xr:uid="{2530928D-EFDC-4A61-A790-BE46B8BABD42}">
      <text>
        <r>
          <rPr>
            <b/>
            <sz val="11"/>
            <color indexed="81"/>
            <rFont val="MS P ゴシック"/>
            <family val="3"/>
            <charset val="128"/>
          </rPr>
          <t>数字のみ入力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子育て03</author>
  </authors>
  <commentList>
    <comment ref="H1" authorId="0" shapeId="0" xr:uid="{3E40D2EA-7223-4471-8416-1B5539660015}">
      <text>
        <r>
          <rPr>
            <b/>
            <sz val="10"/>
            <color indexed="81"/>
            <rFont val="MS P ゴシック"/>
            <family val="3"/>
            <charset val="128"/>
          </rPr>
          <t>該当月を数字のみ入力</t>
        </r>
      </text>
    </comment>
    <comment ref="D4" authorId="0" shapeId="0" xr:uid="{0A66F062-8CA4-497C-892D-CC3D6812B752}">
      <text>
        <r>
          <rPr>
            <b/>
            <sz val="9"/>
            <color indexed="81"/>
            <rFont val="MS P ゴシック"/>
            <family val="3"/>
            <charset val="128"/>
          </rPr>
          <t>リスト選択</t>
        </r>
      </text>
    </comment>
    <comment ref="F4" authorId="0" shapeId="0" xr:uid="{0E70B244-E2D8-4AA6-88A5-A11B538BA7F2}">
      <text>
        <r>
          <rPr>
            <b/>
            <sz val="9"/>
            <color indexed="81"/>
            <rFont val="MS P ゴシック"/>
            <family val="3"/>
            <charset val="128"/>
          </rPr>
          <t>リスト選択</t>
        </r>
      </text>
    </comment>
    <comment ref="L4" authorId="0" shapeId="0" xr:uid="{13679C62-F880-4543-A3C0-24F30BC7786A}">
      <text>
        <r>
          <rPr>
            <b/>
            <sz val="11"/>
            <color indexed="81"/>
            <rFont val="MS P ゴシック"/>
            <family val="3"/>
            <charset val="128"/>
          </rPr>
          <t>数字のみ入力</t>
        </r>
      </text>
    </comment>
    <comment ref="M4" authorId="0" shapeId="0" xr:uid="{7E7FCAAE-0558-47CB-B979-5B8FCE55E317}">
      <text>
        <r>
          <rPr>
            <b/>
            <sz val="11"/>
            <color indexed="81"/>
            <rFont val="MS P ゴシック"/>
            <family val="3"/>
            <charset val="128"/>
          </rPr>
          <t>数字のみ入力</t>
        </r>
      </text>
    </comment>
    <comment ref="C5" authorId="0" shapeId="0" xr:uid="{3234EB86-6B87-4BDB-8449-B82E0698FCD3}">
      <text>
        <r>
          <rPr>
            <b/>
            <sz val="12"/>
            <color indexed="81"/>
            <rFont val="MS P ゴシック"/>
            <family val="3"/>
            <charset val="128"/>
          </rPr>
          <t>前月の途中で入所した児童の情報を
生年月日順に入力</t>
        </r>
      </text>
    </comment>
    <comment ref="I5" authorId="0" shapeId="0" xr:uid="{AE4C4A37-0E4F-493B-82EF-70A0BBDE8462}">
      <text>
        <r>
          <rPr>
            <b/>
            <sz val="12"/>
            <color indexed="81"/>
            <rFont val="MS P ゴシック"/>
            <family val="3"/>
            <charset val="128"/>
          </rPr>
          <t>初日利用子どもの単価に加算する
加算を除いた単価を記入</t>
        </r>
      </text>
    </comment>
    <comment ref="J5" authorId="0" shapeId="0" xr:uid="{522C652A-E506-4E82-9EFA-53075756E3A2}">
      <text>
        <r>
          <rPr>
            <b/>
            <sz val="12"/>
            <color indexed="81"/>
            <rFont val="MS P ゴシック"/>
            <family val="3"/>
            <charset val="128"/>
          </rPr>
          <t>副食費徴収免除の対象になる児童の場合4,900円、
それ以外は０円を入力</t>
        </r>
      </text>
    </comment>
    <comment ref="H17" authorId="0" shapeId="0" xr:uid="{6D2195D1-247C-4C80-A92C-0B5A6EE38140}">
      <text>
        <r>
          <rPr>
            <b/>
            <sz val="10"/>
            <color indexed="81"/>
            <rFont val="MS P ゴシック"/>
            <family val="3"/>
            <charset val="128"/>
          </rPr>
          <t>該当月を数字のみ入力</t>
        </r>
      </text>
    </comment>
    <comment ref="D20" authorId="0" shapeId="0" xr:uid="{ADD27EEC-70FD-435A-88B1-7A439919894A}">
      <text>
        <r>
          <rPr>
            <b/>
            <sz val="9"/>
            <color indexed="81"/>
            <rFont val="MS P ゴシック"/>
            <family val="3"/>
            <charset val="128"/>
          </rPr>
          <t>リスト選択</t>
        </r>
      </text>
    </comment>
    <comment ref="F20" authorId="0" shapeId="0" xr:uid="{30BF3133-786B-4ECC-97D7-9DAD4E641838}">
      <text>
        <r>
          <rPr>
            <b/>
            <sz val="9"/>
            <color indexed="81"/>
            <rFont val="MS P ゴシック"/>
            <family val="3"/>
            <charset val="128"/>
          </rPr>
          <t>リスト選択</t>
        </r>
      </text>
    </comment>
    <comment ref="L20" authorId="0" shapeId="0" xr:uid="{76F0D0DE-9827-4CFD-A5D2-70200BA65535}">
      <text>
        <r>
          <rPr>
            <b/>
            <sz val="11"/>
            <color indexed="81"/>
            <rFont val="MS P ゴシック"/>
            <family val="3"/>
            <charset val="128"/>
          </rPr>
          <t>数字のみ入力</t>
        </r>
      </text>
    </comment>
    <comment ref="M20" authorId="0" shapeId="0" xr:uid="{651463A9-D215-4533-A8FB-9357B015BDCD}">
      <text>
        <r>
          <rPr>
            <b/>
            <sz val="11"/>
            <color indexed="81"/>
            <rFont val="MS P ゴシック"/>
            <family val="3"/>
            <charset val="128"/>
          </rPr>
          <t>数字のみ入力</t>
        </r>
      </text>
    </comment>
    <comment ref="C21" authorId="0" shapeId="0" xr:uid="{A658CD02-6D18-4651-B814-FB2F511CA518}">
      <text>
        <r>
          <rPr>
            <b/>
            <sz val="12"/>
            <color indexed="81"/>
            <rFont val="MS P ゴシック"/>
            <family val="3"/>
            <charset val="128"/>
          </rPr>
          <t>前月の途中で入所した児童の情報を
生年月日順に入力</t>
        </r>
      </text>
    </comment>
    <comment ref="I21" authorId="0" shapeId="0" xr:uid="{C18E3E44-FCA2-4132-A468-AB19825E6F8E}">
      <text>
        <r>
          <rPr>
            <b/>
            <sz val="12"/>
            <color indexed="81"/>
            <rFont val="MS P ゴシック"/>
            <family val="3"/>
            <charset val="128"/>
          </rPr>
          <t>初日利用子どもの単価に加算する
加算を除いた単価を記入</t>
        </r>
      </text>
    </comment>
    <comment ref="J21" authorId="0" shapeId="0" xr:uid="{C3521E26-3F2B-4396-B2D2-53A64C6C33E7}">
      <text>
        <r>
          <rPr>
            <b/>
            <sz val="12"/>
            <color indexed="81"/>
            <rFont val="MS P ゴシック"/>
            <family val="3"/>
            <charset val="128"/>
          </rPr>
          <t>副食費徴収免除の対象になる児童の場合4,900円、
それ以外は０円を入力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子育て03</author>
  </authors>
  <commentList>
    <comment ref="J3" authorId="0" shapeId="0" xr:uid="{8F48BEBA-277D-4F7D-827A-9BC9947ACCE0}">
      <text>
        <r>
          <rPr>
            <b/>
            <sz val="9"/>
            <color indexed="81"/>
            <rFont val="MS P ゴシック"/>
            <family val="3"/>
            <charset val="128"/>
          </rPr>
          <t>リスト選択</t>
        </r>
      </text>
    </comment>
    <comment ref="P3" authorId="0" shapeId="0" xr:uid="{A377E1D5-5A78-4AFB-B0F0-F119FB517750}">
      <text>
        <r>
          <rPr>
            <b/>
            <sz val="9"/>
            <color indexed="81"/>
            <rFont val="MS P ゴシック"/>
            <family val="3"/>
            <charset val="128"/>
          </rPr>
          <t>リスト選択</t>
        </r>
      </text>
    </comment>
  </commentList>
</comments>
</file>

<file path=xl/sharedStrings.xml><?xml version="1.0" encoding="utf-8"?>
<sst xmlns="http://schemas.openxmlformats.org/spreadsheetml/2006/main" count="332" uniqueCount="160">
  <si>
    <t>認定区分</t>
    <rPh sb="0" eb="2">
      <t>ニンテイ</t>
    </rPh>
    <rPh sb="2" eb="4">
      <t>クブン</t>
    </rPh>
    <phoneticPr fontId="1"/>
  </si>
  <si>
    <t>年齢区分</t>
    <rPh sb="0" eb="2">
      <t>ネンレイ</t>
    </rPh>
    <rPh sb="2" eb="4">
      <t>クブン</t>
    </rPh>
    <phoneticPr fontId="1"/>
  </si>
  <si>
    <t>必要量区分</t>
    <rPh sb="0" eb="2">
      <t>ヒツヨウ</t>
    </rPh>
    <rPh sb="2" eb="3">
      <t>リョウ</t>
    </rPh>
    <rPh sb="3" eb="5">
      <t>クブン</t>
    </rPh>
    <phoneticPr fontId="1"/>
  </si>
  <si>
    <t>単価(円)</t>
    <rPh sb="0" eb="2">
      <t>タンカ</t>
    </rPh>
    <rPh sb="3" eb="4">
      <t>エン</t>
    </rPh>
    <phoneticPr fontId="1"/>
  </si>
  <si>
    <t>金額(円)</t>
    <rPh sb="0" eb="2">
      <t>キンガク</t>
    </rPh>
    <rPh sb="3" eb="4">
      <t>エン</t>
    </rPh>
    <phoneticPr fontId="1"/>
  </si>
  <si>
    <t>乳児</t>
    <rPh sb="0" eb="2">
      <t>ニュウジ</t>
    </rPh>
    <phoneticPr fontId="1"/>
  </si>
  <si>
    <t>前月分精算</t>
    <rPh sb="0" eb="2">
      <t>ゼンゲツ</t>
    </rPh>
    <rPh sb="2" eb="3">
      <t>ブン</t>
    </rPh>
    <rPh sb="3" eb="5">
      <t>セイサン</t>
    </rPh>
    <phoneticPr fontId="1"/>
  </si>
  <si>
    <t>標準</t>
    <rPh sb="0" eb="2">
      <t>ヒョウジュン</t>
    </rPh>
    <phoneticPr fontId="1"/>
  </si>
  <si>
    <t>短時間</t>
    <rPh sb="0" eb="3">
      <t>タンジカン</t>
    </rPh>
    <phoneticPr fontId="1"/>
  </si>
  <si>
    <t>施設名</t>
    <rPh sb="0" eb="2">
      <t>シセツ</t>
    </rPh>
    <rPh sb="2" eb="3">
      <t>メイ</t>
    </rPh>
    <phoneticPr fontId="1"/>
  </si>
  <si>
    <t>請求金額</t>
    <rPh sb="0" eb="2">
      <t>セイキュウ</t>
    </rPh>
    <rPh sb="2" eb="4">
      <t>キンガク</t>
    </rPh>
    <phoneticPr fontId="1"/>
  </si>
  <si>
    <t>円</t>
    <rPh sb="0" eb="1">
      <t>エン</t>
    </rPh>
    <phoneticPr fontId="1"/>
  </si>
  <si>
    <t>単価内訳</t>
    <rPh sb="0" eb="2">
      <t>タンカ</t>
    </rPh>
    <rPh sb="2" eb="4">
      <t>ウチワケ</t>
    </rPh>
    <phoneticPr fontId="1"/>
  </si>
  <si>
    <t>利用定員</t>
    <rPh sb="0" eb="2">
      <t>リヨウ</t>
    </rPh>
    <rPh sb="2" eb="4">
      <t>テイイン</t>
    </rPh>
    <phoneticPr fontId="1"/>
  </si>
  <si>
    <t>3号</t>
    <rPh sb="1" eb="2">
      <t>ゴウ</t>
    </rPh>
    <phoneticPr fontId="1"/>
  </si>
  <si>
    <t>基本加算</t>
    <rPh sb="0" eb="2">
      <t>キホン</t>
    </rPh>
    <rPh sb="2" eb="4">
      <t>カサン</t>
    </rPh>
    <phoneticPr fontId="1"/>
  </si>
  <si>
    <t>調整部分</t>
    <rPh sb="0" eb="2">
      <t>チョウセイ</t>
    </rPh>
    <rPh sb="2" eb="4">
      <t>ブブン</t>
    </rPh>
    <phoneticPr fontId="1"/>
  </si>
  <si>
    <t>特定加算部分</t>
    <rPh sb="0" eb="2">
      <t>トクテイ</t>
    </rPh>
    <rPh sb="2" eb="4">
      <t>カサン</t>
    </rPh>
    <rPh sb="4" eb="6">
      <t>ブブン</t>
    </rPh>
    <phoneticPr fontId="1"/>
  </si>
  <si>
    <t>振込先</t>
    <rPh sb="0" eb="2">
      <t>フリコミ</t>
    </rPh>
    <rPh sb="2" eb="3">
      <t>サキ</t>
    </rPh>
    <phoneticPr fontId="1"/>
  </si>
  <si>
    <t>金融機関</t>
    <rPh sb="0" eb="4">
      <t>キンユウキカン</t>
    </rPh>
    <phoneticPr fontId="1"/>
  </si>
  <si>
    <t>支店名</t>
    <rPh sb="0" eb="2">
      <t>シテン</t>
    </rPh>
    <rPh sb="2" eb="3">
      <t>メイ</t>
    </rPh>
    <phoneticPr fontId="1"/>
  </si>
  <si>
    <t>名義人</t>
    <rPh sb="0" eb="3">
      <t>メイギニン</t>
    </rPh>
    <phoneticPr fontId="1"/>
  </si>
  <si>
    <t>口座種別</t>
    <rPh sb="0" eb="2">
      <t>コウザ</t>
    </rPh>
    <rPh sb="2" eb="4">
      <t>シュベツ</t>
    </rPh>
    <phoneticPr fontId="1"/>
  </si>
  <si>
    <t>口座番号</t>
    <rPh sb="0" eb="2">
      <t>コウザ</t>
    </rPh>
    <rPh sb="2" eb="4">
      <t>バンゴウ</t>
    </rPh>
    <phoneticPr fontId="1"/>
  </si>
  <si>
    <t>月初日利用者数(従業員枠)</t>
    <rPh sb="0" eb="3">
      <t>ツキショニチ</t>
    </rPh>
    <rPh sb="3" eb="6">
      <t>リヨウシャ</t>
    </rPh>
    <rPh sb="6" eb="7">
      <t>スウ</t>
    </rPh>
    <rPh sb="8" eb="11">
      <t>ジュウギョウイン</t>
    </rPh>
    <rPh sb="11" eb="12">
      <t>ワク</t>
    </rPh>
    <phoneticPr fontId="1"/>
  </si>
  <si>
    <t>管理者を設置していない場合</t>
    <rPh sb="0" eb="3">
      <t>カンリシャ</t>
    </rPh>
    <rPh sb="4" eb="6">
      <t>セッチ</t>
    </rPh>
    <rPh sb="11" eb="13">
      <t>バアイ</t>
    </rPh>
    <phoneticPr fontId="1"/>
  </si>
  <si>
    <t>鹿屋市</t>
    <rPh sb="0" eb="3">
      <t>カノヤシ</t>
    </rPh>
    <phoneticPr fontId="4"/>
  </si>
  <si>
    <t>利用児童一覧</t>
    <rPh sb="0" eb="2">
      <t>リヨウ</t>
    </rPh>
    <rPh sb="2" eb="4">
      <t>ジドウ</t>
    </rPh>
    <rPh sb="4" eb="6">
      <t>イチラン</t>
    </rPh>
    <phoneticPr fontId="4"/>
  </si>
  <si>
    <t>No</t>
    <phoneticPr fontId="4"/>
  </si>
  <si>
    <t>児童氏名</t>
    <rPh sb="0" eb="2">
      <t>ジドウ</t>
    </rPh>
    <rPh sb="2" eb="4">
      <t>シメイ</t>
    </rPh>
    <phoneticPr fontId="4"/>
  </si>
  <si>
    <t>生年月日</t>
    <rPh sb="0" eb="4">
      <t>セイネンガッピ</t>
    </rPh>
    <phoneticPr fontId="4"/>
  </si>
  <si>
    <t>利用開始日</t>
    <rPh sb="0" eb="5">
      <t>リヨウカイシビ</t>
    </rPh>
    <phoneticPr fontId="4"/>
  </si>
  <si>
    <t>備考</t>
    <rPh sb="0" eb="2">
      <t>ビコウ</t>
    </rPh>
    <phoneticPr fontId="4"/>
  </si>
  <si>
    <t>区分</t>
    <rPh sb="0" eb="2">
      <t>クブン</t>
    </rPh>
    <phoneticPr fontId="4"/>
  </si>
  <si>
    <t>2歳児</t>
    <rPh sb="1" eb="3">
      <t>サイジ</t>
    </rPh>
    <phoneticPr fontId="1"/>
  </si>
  <si>
    <t>令和　　年　　月　　日</t>
  </si>
  <si>
    <t>住所　</t>
    <rPh sb="0" eb="1">
      <t>ジュウ</t>
    </rPh>
    <rPh sb="1" eb="2">
      <t>ショ</t>
    </rPh>
    <phoneticPr fontId="1"/>
  </si>
  <si>
    <t>鹿屋市</t>
    <rPh sb="0" eb="3">
      <t>カノヤシ</t>
    </rPh>
    <phoneticPr fontId="1"/>
  </si>
  <si>
    <t>施設名　</t>
    <rPh sb="0" eb="2">
      <t>シセツ</t>
    </rPh>
    <phoneticPr fontId="1"/>
  </si>
  <si>
    <t>○○保育園</t>
    <phoneticPr fontId="1"/>
  </si>
  <si>
    <t>請求人氏名　</t>
    <rPh sb="0" eb="2">
      <t>セイキュウ</t>
    </rPh>
    <rPh sb="2" eb="3">
      <t>ニン</t>
    </rPh>
    <rPh sb="3" eb="5">
      <t>シメイ</t>
    </rPh>
    <phoneticPr fontId="1"/>
  </si>
  <si>
    <t>○○法人</t>
    <phoneticPr fontId="1"/>
  </si>
  <si>
    <t>理事長　○○</t>
    <rPh sb="0" eb="3">
      <t>リジチョウ</t>
    </rPh>
    <phoneticPr fontId="1"/>
  </si>
  <si>
    <t>月初日人数
(人)</t>
    <rPh sb="0" eb="3">
      <t>ツキショニチ</t>
    </rPh>
    <rPh sb="3" eb="5">
      <t>ニンズウ</t>
    </rPh>
    <rPh sb="7" eb="8">
      <t>ニン</t>
    </rPh>
    <phoneticPr fontId="1"/>
  </si>
  <si>
    <t>○○銀行</t>
    <rPh sb="2" eb="4">
      <t>ギンコウ</t>
    </rPh>
    <phoneticPr fontId="1"/>
  </si>
  <si>
    <t>○○支店</t>
    <rPh sb="2" eb="4">
      <t>シテン</t>
    </rPh>
    <phoneticPr fontId="1"/>
  </si>
  <si>
    <t>施設区分</t>
    <phoneticPr fontId="1"/>
  </si>
  <si>
    <t>加算率 a+b</t>
    <rPh sb="0" eb="3">
      <t>カサンリツ</t>
    </rPh>
    <phoneticPr fontId="1"/>
  </si>
  <si>
    <t>1歳児</t>
    <rPh sb="1" eb="3">
      <t>サイジ</t>
    </rPh>
    <phoneticPr fontId="1"/>
  </si>
  <si>
    <t>基本分単価 (標準時間)</t>
    <rPh sb="0" eb="3">
      <t>キホンブン</t>
    </rPh>
    <rPh sb="3" eb="5">
      <t>タンカ</t>
    </rPh>
    <rPh sb="7" eb="9">
      <t>ヒョウジュン</t>
    </rPh>
    <rPh sb="9" eb="11">
      <t>ジカン</t>
    </rPh>
    <phoneticPr fontId="1"/>
  </si>
  <si>
    <t>基本分単価 (短時間)</t>
    <rPh sb="0" eb="3">
      <t>キホンブン</t>
    </rPh>
    <rPh sb="3" eb="5">
      <t>タンカ</t>
    </rPh>
    <rPh sb="7" eb="8">
      <t>ミジカ</t>
    </rPh>
    <rPh sb="8" eb="10">
      <t>ジカン</t>
    </rPh>
    <phoneticPr fontId="1"/>
  </si>
  <si>
    <t>処遇改善等加算(区分1及び2)　(標準時間)</t>
    <rPh sb="0" eb="5">
      <t>ショグウカイゼントウ</t>
    </rPh>
    <rPh sb="5" eb="7">
      <t>カサン</t>
    </rPh>
    <rPh sb="8" eb="10">
      <t>クブン</t>
    </rPh>
    <rPh sb="11" eb="12">
      <t>オヨ</t>
    </rPh>
    <rPh sb="17" eb="19">
      <t>ヒョウジュン</t>
    </rPh>
    <rPh sb="19" eb="21">
      <t>ジカン</t>
    </rPh>
    <phoneticPr fontId="1"/>
  </si>
  <si>
    <t>処遇改善等加算(区分1及び2)　(短時間)</t>
    <rPh sb="0" eb="5">
      <t>ショグウカイゼントウ</t>
    </rPh>
    <rPh sb="5" eb="7">
      <t>カサン</t>
    </rPh>
    <rPh sb="8" eb="10">
      <t>クブン</t>
    </rPh>
    <rPh sb="11" eb="12">
      <t>オヨ</t>
    </rPh>
    <rPh sb="17" eb="18">
      <t>ミジカ</t>
    </rPh>
    <rPh sb="18" eb="20">
      <t>ジカン</t>
    </rPh>
    <phoneticPr fontId="1"/>
  </si>
  <si>
    <t>１歳児配置改善加算</t>
    <rPh sb="1" eb="3">
      <t>サイジ</t>
    </rPh>
    <rPh sb="3" eb="5">
      <t>ハイチ</t>
    </rPh>
    <rPh sb="5" eb="7">
      <t>カイゼン</t>
    </rPh>
    <rPh sb="7" eb="9">
      <t>カサン</t>
    </rPh>
    <phoneticPr fontId="1"/>
  </si>
  <si>
    <t>-</t>
    <phoneticPr fontId="11"/>
  </si>
  <si>
    <t>１歳児のみ（1,2歳児のうち、年度の初日の前日における満年齢が、１歳児の場合のみに加算）</t>
    <rPh sb="1" eb="3">
      <t>サイジ</t>
    </rPh>
    <rPh sb="9" eb="10">
      <t>サイ</t>
    </rPh>
    <rPh sb="10" eb="11">
      <t>ジ</t>
    </rPh>
    <rPh sb="15" eb="17">
      <t>ネンド</t>
    </rPh>
    <rPh sb="18" eb="20">
      <t>ショニチ</t>
    </rPh>
    <rPh sb="21" eb="23">
      <t>ゼンジツ</t>
    </rPh>
    <rPh sb="27" eb="30">
      <t>マンネンレイ</t>
    </rPh>
    <rPh sb="33" eb="34">
      <t>サイ</t>
    </rPh>
    <rPh sb="34" eb="35">
      <t>ジ</t>
    </rPh>
    <rPh sb="36" eb="38">
      <t>バアイ</t>
    </rPh>
    <rPh sb="41" eb="43">
      <t>カサン</t>
    </rPh>
    <phoneticPr fontId="1"/>
  </si>
  <si>
    <t>休日保育加算</t>
    <rPh sb="0" eb="2">
      <t>キュウジツ</t>
    </rPh>
    <rPh sb="2" eb="4">
      <t>ホイク</t>
    </rPh>
    <rPh sb="4" eb="6">
      <t>カサン</t>
    </rPh>
    <phoneticPr fontId="1"/>
  </si>
  <si>
    <t>減価償却費加算</t>
    <rPh sb="0" eb="5">
      <t>ゲンカ</t>
    </rPh>
    <rPh sb="5" eb="7">
      <t>カサン</t>
    </rPh>
    <phoneticPr fontId="1"/>
  </si>
  <si>
    <t>賃借料加算</t>
    <rPh sb="0" eb="3">
      <t>チンシャクリョウ</t>
    </rPh>
    <rPh sb="3" eb="5">
      <t>カサン</t>
    </rPh>
    <phoneticPr fontId="1"/>
  </si>
  <si>
    <t>減価償却との重複なし</t>
    <rPh sb="0" eb="2">
      <t>ゲンカ</t>
    </rPh>
    <rPh sb="2" eb="4">
      <t>ショウキャク</t>
    </rPh>
    <rPh sb="6" eb="8">
      <t>チョウフク</t>
    </rPh>
    <phoneticPr fontId="1"/>
  </si>
  <si>
    <t>閉所日数</t>
  </si>
  <si>
    <t>当月の土曜日閉所日数を記載してください。</t>
    <rPh sb="0" eb="2">
      <t>トウゲツ</t>
    </rPh>
    <rPh sb="3" eb="6">
      <t>ドヨウビ</t>
    </rPh>
    <rPh sb="6" eb="8">
      <t>ヘイショ</t>
    </rPh>
    <rPh sb="8" eb="10">
      <t>ニッスウ</t>
    </rPh>
    <rPh sb="11" eb="13">
      <t>キサイ</t>
    </rPh>
    <phoneticPr fontId="1"/>
  </si>
  <si>
    <t>定員を恒常的に超過する場合</t>
    <rPh sb="0" eb="2">
      <t>テイイン</t>
    </rPh>
    <rPh sb="3" eb="6">
      <t>コウジョウテキ</t>
    </rPh>
    <rPh sb="7" eb="9">
      <t>チョウカ</t>
    </rPh>
    <rPh sb="11" eb="13">
      <t>バアイ</t>
    </rPh>
    <phoneticPr fontId="1"/>
  </si>
  <si>
    <t>区分</t>
    <rPh sb="0" eb="2">
      <t>クブン</t>
    </rPh>
    <phoneticPr fontId="11"/>
  </si>
  <si>
    <t>栄養管理加算</t>
    <rPh sb="0" eb="4">
      <t>エイヨウカンリ</t>
    </rPh>
    <rPh sb="4" eb="6">
      <t>カサン</t>
    </rPh>
    <phoneticPr fontId="1"/>
  </si>
  <si>
    <t>A、B、Cの区分を記載してください。区分に応じて単価変動</t>
    <rPh sb="6" eb="8">
      <t>クブン</t>
    </rPh>
    <rPh sb="9" eb="11">
      <t>キサイ</t>
    </rPh>
    <rPh sb="18" eb="20">
      <t>クブン</t>
    </rPh>
    <rPh sb="21" eb="22">
      <t>オウ</t>
    </rPh>
    <rPh sb="24" eb="26">
      <t>タンカ</t>
    </rPh>
    <rPh sb="26" eb="28">
      <t>ヘンドウ</t>
    </rPh>
    <phoneticPr fontId="1"/>
  </si>
  <si>
    <t>冷暖房費加算</t>
    <rPh sb="0" eb="4">
      <t>レイダンボウヒ</t>
    </rPh>
    <rPh sb="4" eb="6">
      <t>カサン</t>
    </rPh>
    <phoneticPr fontId="1"/>
  </si>
  <si>
    <t>その他</t>
  </si>
  <si>
    <t>降灰除去費加算</t>
    <rPh sb="0" eb="2">
      <t>コウハイ</t>
    </rPh>
    <rPh sb="2" eb="4">
      <t>ジョキョ</t>
    </rPh>
    <rPh sb="4" eb="5">
      <t>ヒ</t>
    </rPh>
    <rPh sb="5" eb="7">
      <t>カサン</t>
    </rPh>
    <phoneticPr fontId="1"/>
  </si>
  <si>
    <t>3月のみ</t>
    <rPh sb="1" eb="2">
      <t>ガツ</t>
    </rPh>
    <phoneticPr fontId="1"/>
  </si>
  <si>
    <t>施設機能強化推進費加算</t>
    <rPh sb="0" eb="2">
      <t>シセツ</t>
    </rPh>
    <rPh sb="2" eb="6">
      <t>キノウキョウカ</t>
    </rPh>
    <rPh sb="6" eb="9">
      <t>スイシンヒ</t>
    </rPh>
    <rPh sb="9" eb="11">
      <t>カサン</t>
    </rPh>
    <phoneticPr fontId="1"/>
  </si>
  <si>
    <t>第三者評価受審加算</t>
    <rPh sb="0" eb="1">
      <t>ダイ</t>
    </rPh>
    <rPh sb="1" eb="3">
      <t>サンシャ</t>
    </rPh>
    <rPh sb="3" eb="5">
      <t>ヒョウカ</t>
    </rPh>
    <rPh sb="5" eb="7">
      <t>ジュシン</t>
    </rPh>
    <rPh sb="7" eb="9">
      <t>カサン</t>
    </rPh>
    <phoneticPr fontId="1"/>
  </si>
  <si>
    <t>自動入力</t>
    <rPh sb="0" eb="4">
      <t>ジドウニュウリョク</t>
    </rPh>
    <phoneticPr fontId="11"/>
  </si>
  <si>
    <t>学年齢</t>
    <rPh sb="0" eb="3">
      <t>ガクネンレイ</t>
    </rPh>
    <phoneticPr fontId="4"/>
  </si>
  <si>
    <t>月初日人数</t>
    <rPh sb="0" eb="1">
      <t>ツキ</t>
    </rPh>
    <rPh sb="1" eb="3">
      <t>ショニチ</t>
    </rPh>
    <rPh sb="3" eb="5">
      <t>ニンズウ</t>
    </rPh>
    <phoneticPr fontId="1"/>
  </si>
  <si>
    <t>標準</t>
    <rPh sb="0" eb="2">
      <t>ヒョウジュン</t>
    </rPh>
    <phoneticPr fontId="11"/>
  </si>
  <si>
    <t>短時間</t>
    <rPh sb="0" eb="3">
      <t>タンジカン</t>
    </rPh>
    <phoneticPr fontId="11"/>
  </si>
  <si>
    <t>２歳児</t>
    <phoneticPr fontId="1"/>
  </si>
  <si>
    <t>１歳児</t>
    <phoneticPr fontId="1"/>
  </si>
  <si>
    <t>№</t>
    <phoneticPr fontId="24"/>
  </si>
  <si>
    <t>氏　　　　　名</t>
    <rPh sb="0" eb="1">
      <t>シ</t>
    </rPh>
    <rPh sb="6" eb="7">
      <t>メイ</t>
    </rPh>
    <phoneticPr fontId="1"/>
  </si>
  <si>
    <t>生年月日</t>
    <rPh sb="0" eb="2">
      <t>セイネン</t>
    </rPh>
    <rPh sb="2" eb="4">
      <t>ガッピ</t>
    </rPh>
    <phoneticPr fontId="1"/>
  </si>
  <si>
    <t>年齢</t>
    <rPh sb="0" eb="2">
      <t>ネンレイ</t>
    </rPh>
    <phoneticPr fontId="1"/>
  </si>
  <si>
    <t>利用開始日</t>
    <rPh sb="0" eb="2">
      <t>リヨウ</t>
    </rPh>
    <rPh sb="2" eb="4">
      <t>カイシ</t>
    </rPh>
    <rPh sb="4" eb="5">
      <t>ビ</t>
    </rPh>
    <phoneticPr fontId="1"/>
  </si>
  <si>
    <t>単価
Ａ</t>
    <rPh sb="0" eb="1">
      <t>タン</t>
    </rPh>
    <rPh sb="1" eb="2">
      <t>アタイ</t>
    </rPh>
    <phoneticPr fontId="1"/>
  </si>
  <si>
    <t>合　　　　計</t>
    <rPh sb="0" eb="1">
      <t>ゴウ</t>
    </rPh>
    <rPh sb="5" eb="6">
      <t>ケイ</t>
    </rPh>
    <phoneticPr fontId="1"/>
  </si>
  <si>
    <t>※　単価Ａ欄は、初日利用子どもの単価に加算する加算を除いた単価を記入する。</t>
    <rPh sb="2" eb="4">
      <t>タンカ</t>
    </rPh>
    <rPh sb="5" eb="6">
      <t>ラン</t>
    </rPh>
    <rPh sb="8" eb="10">
      <t>ショニチ</t>
    </rPh>
    <rPh sb="10" eb="12">
      <t>リヨウ</t>
    </rPh>
    <rPh sb="12" eb="13">
      <t>コ</t>
    </rPh>
    <rPh sb="16" eb="18">
      <t>タンカ</t>
    </rPh>
    <rPh sb="19" eb="21">
      <t>カサン</t>
    </rPh>
    <rPh sb="23" eb="25">
      <t>カサン</t>
    </rPh>
    <rPh sb="26" eb="27">
      <t>ノゾ</t>
    </rPh>
    <rPh sb="29" eb="31">
      <t>タンカ</t>
    </rPh>
    <rPh sb="32" eb="34">
      <t>キニュウ</t>
    </rPh>
    <phoneticPr fontId="1"/>
  </si>
  <si>
    <t>○○保育園</t>
  </si>
  <si>
    <t>鹿屋　太郎</t>
    <rPh sb="0" eb="2">
      <t>カノヤ</t>
    </rPh>
    <rPh sb="3" eb="5">
      <t>タロウ</t>
    </rPh>
    <phoneticPr fontId="24"/>
  </si>
  <si>
    <t>3号</t>
  </si>
  <si>
    <t>短時間</t>
  </si>
  <si>
    <t>標準</t>
  </si>
  <si>
    <t>○○　○○</t>
    <phoneticPr fontId="11"/>
  </si>
  <si>
    <t>２歳児</t>
  </si>
  <si>
    <t>３号</t>
  </si>
  <si>
    <t>１歳児</t>
  </si>
  <si>
    <t>子ども・子育て支援教育・保育給付費等請求書兼精算書</t>
    <phoneticPr fontId="1"/>
  </si>
  <si>
    <t>の子ども・子育て支援教育・保育給付費を以下のとおり請求します。</t>
    <phoneticPr fontId="1"/>
  </si>
  <si>
    <t>当月分</t>
    <rPh sb="0" eb="3">
      <t>トウツキブン</t>
    </rPh>
    <phoneticPr fontId="11"/>
  </si>
  <si>
    <t>3号認定
[地域枠]</t>
    <rPh sb="1" eb="2">
      <t>ゴウ</t>
    </rPh>
    <rPh sb="2" eb="4">
      <t>ニンテイ</t>
    </rPh>
    <rPh sb="6" eb="9">
      <t>チイキワク</t>
    </rPh>
    <phoneticPr fontId="1"/>
  </si>
  <si>
    <t>3号認定
[従業員枠]</t>
    <rPh sb="1" eb="2">
      <t>ゴウ</t>
    </rPh>
    <rPh sb="2" eb="4">
      <t>ニンテイ</t>
    </rPh>
    <rPh sb="6" eb="9">
      <t>ジュウギョウイン</t>
    </rPh>
    <rPh sb="9" eb="10">
      <t>ワク</t>
    </rPh>
    <phoneticPr fontId="1"/>
  </si>
  <si>
    <t>障害児保育加算分</t>
    <rPh sb="0" eb="3">
      <t>ショウガイジ</t>
    </rPh>
    <rPh sb="3" eb="5">
      <t>ホイク</t>
    </rPh>
    <rPh sb="5" eb="8">
      <t>カサンブン</t>
    </rPh>
    <phoneticPr fontId="1"/>
  </si>
  <si>
    <t>小計 ( a )</t>
    <rPh sb="0" eb="2">
      <t>ショウケイ</t>
    </rPh>
    <phoneticPr fontId="1"/>
  </si>
  <si>
    <t>利用者負担合計額 ( b )</t>
    <rPh sb="0" eb="3">
      <t>リヨウシャ</t>
    </rPh>
    <rPh sb="3" eb="5">
      <t>フタン</t>
    </rPh>
    <rPh sb="5" eb="7">
      <t>ゴウケイ</t>
    </rPh>
    <rPh sb="7" eb="8">
      <t>ガク</t>
    </rPh>
    <phoneticPr fontId="1"/>
  </si>
  <si>
    <t>小計 ( A )＝( a )－( b )</t>
    <rPh sb="0" eb="2">
      <t>ショウケイ</t>
    </rPh>
    <phoneticPr fontId="1"/>
  </si>
  <si>
    <t>月途中利用開始 ( c )</t>
    <rPh sb="0" eb="3">
      <t>ツキトチュウ</t>
    </rPh>
    <rPh sb="3" eb="5">
      <t>リヨウ</t>
    </rPh>
    <rPh sb="5" eb="7">
      <t>カイシ</t>
    </rPh>
    <phoneticPr fontId="1"/>
  </si>
  <si>
    <t>月途中利用終了 ( d )</t>
    <rPh sb="0" eb="3">
      <t>ツキトチュウ</t>
    </rPh>
    <rPh sb="3" eb="5">
      <t>リヨウ</t>
    </rPh>
    <rPh sb="5" eb="7">
      <t>シュウリョウ</t>
    </rPh>
    <phoneticPr fontId="1"/>
  </si>
  <si>
    <t>利用者負担変更等による精算 ( e )</t>
    <rPh sb="0" eb="5">
      <t>リヨウシャフタン</t>
    </rPh>
    <rPh sb="5" eb="7">
      <t>ヘンコウ</t>
    </rPh>
    <rPh sb="7" eb="8">
      <t>ナド</t>
    </rPh>
    <rPh sb="11" eb="13">
      <t>セイサン</t>
    </rPh>
    <phoneticPr fontId="1"/>
  </si>
  <si>
    <t>2歳児</t>
    <rPh sb="1" eb="2">
      <t>サイ</t>
    </rPh>
    <rPh sb="2" eb="3">
      <t>ジ</t>
    </rPh>
    <phoneticPr fontId="1"/>
  </si>
  <si>
    <t>1歳児</t>
    <rPh sb="1" eb="2">
      <t>サイ</t>
    </rPh>
    <rPh sb="2" eb="3">
      <t>ジ</t>
    </rPh>
    <phoneticPr fontId="1"/>
  </si>
  <si>
    <t>前月分過不足額計 ( B )=( c )＋( d )＋( e )</t>
    <phoneticPr fontId="1"/>
  </si>
  <si>
    <t>( C )</t>
    <phoneticPr fontId="11"/>
  </si>
  <si>
    <t>合計( A )＋( B )＋( C )</t>
    <rPh sb="0" eb="2">
      <t>ゴウケイ</t>
    </rPh>
    <phoneticPr fontId="1"/>
  </si>
  <si>
    <t>事業所内保育事業</t>
    <rPh sb="0" eb="4">
      <t>ジギョウショナイ</t>
    </rPh>
    <rPh sb="4" eb="8">
      <t>ホイクジギョウ</t>
    </rPh>
    <phoneticPr fontId="1"/>
  </si>
  <si>
    <t>（市内）</t>
    <rPh sb="1" eb="3">
      <t>シナイ</t>
    </rPh>
    <phoneticPr fontId="11"/>
  </si>
  <si>
    <t>（広域）</t>
    <rPh sb="1" eb="3">
      <t>コウイキ</t>
    </rPh>
    <phoneticPr fontId="11"/>
  </si>
  <si>
    <t>月初日利用者数(地域枠)</t>
    <rPh sb="0" eb="3">
      <t>ツキショニチ</t>
    </rPh>
    <rPh sb="3" eb="6">
      <t>リヨウシャ</t>
    </rPh>
    <rPh sb="6" eb="7">
      <t>スウ</t>
    </rPh>
    <rPh sb="8" eb="11">
      <t>チイキワク</t>
    </rPh>
    <phoneticPr fontId="1"/>
  </si>
  <si>
    <t>障害児保育加算対象</t>
    <rPh sb="0" eb="3">
      <t>ショウガイジ</t>
    </rPh>
    <rPh sb="3" eb="5">
      <t>ホイク</t>
    </rPh>
    <rPh sb="5" eb="9">
      <t>カサンタイショウ</t>
    </rPh>
    <phoneticPr fontId="1"/>
  </si>
  <si>
    <t>従業員枠の子どもの場合　基本分単価 (標準時間)</t>
    <rPh sb="0" eb="3">
      <t>ジュウギョウイン</t>
    </rPh>
    <rPh sb="3" eb="4">
      <t>ワク</t>
    </rPh>
    <rPh sb="5" eb="6">
      <t>コ</t>
    </rPh>
    <rPh sb="9" eb="11">
      <t>バアイ</t>
    </rPh>
    <rPh sb="12" eb="15">
      <t>キホンブン</t>
    </rPh>
    <rPh sb="15" eb="17">
      <t>タンカ</t>
    </rPh>
    <rPh sb="19" eb="21">
      <t>ヒョウジュン</t>
    </rPh>
    <rPh sb="21" eb="23">
      <t>ジカン</t>
    </rPh>
    <phoneticPr fontId="1"/>
  </si>
  <si>
    <t>従業員枠の子どもの場合　基本分単価 (短時間)</t>
    <rPh sb="12" eb="15">
      <t>キホンブン</t>
    </rPh>
    <rPh sb="15" eb="17">
      <t>タンカ</t>
    </rPh>
    <rPh sb="19" eb="20">
      <t>ミジカ</t>
    </rPh>
    <rPh sb="20" eb="22">
      <t>ジカン</t>
    </rPh>
    <phoneticPr fontId="1"/>
  </si>
  <si>
    <t>保育士比率向上加算</t>
    <rPh sb="0" eb="3">
      <t>ホイクシ</t>
    </rPh>
    <rPh sb="3" eb="5">
      <t>ヒリツ</t>
    </rPh>
    <rPh sb="5" eb="7">
      <t>コウジョウ</t>
    </rPh>
    <rPh sb="7" eb="9">
      <t>カサン</t>
    </rPh>
    <phoneticPr fontId="11"/>
  </si>
  <si>
    <t>障害児保育加算</t>
    <rPh sb="0" eb="3">
      <t>ショウガイジ</t>
    </rPh>
    <rPh sb="3" eb="7">
      <t>ホイクカサン</t>
    </rPh>
    <phoneticPr fontId="11"/>
  </si>
  <si>
    <t>夜間保育加算</t>
    <rPh sb="0" eb="2">
      <t>ヤカン</t>
    </rPh>
    <rPh sb="2" eb="6">
      <t>ホイクカサン</t>
    </rPh>
    <phoneticPr fontId="1"/>
  </si>
  <si>
    <t>連携施設を設定しない場合</t>
    <rPh sb="0" eb="4">
      <t>レンケイシセツ</t>
    </rPh>
    <rPh sb="5" eb="7">
      <t>セッテイ</t>
    </rPh>
    <rPh sb="10" eb="12">
      <t>バアイ</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</si>
  <si>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</si>
  <si>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土曜日に閉所する場合</t>
    <rPh sb="0" eb="3">
      <t>ドヨウビ</t>
    </rPh>
    <rPh sb="4" eb="5">
      <t>ヘイ</t>
    </rPh>
    <rPh sb="5" eb="6">
      <t>ショ</t>
    </rPh>
    <rPh sb="8" eb="10">
      <t>バアイ</t>
    </rPh>
    <phoneticPr fontId="1"/>
  </si>
  <si>
    <t>処遇改善等加算 区分3</t>
    <rPh sb="0" eb="2">
      <t>ショグウ</t>
    </rPh>
    <rPh sb="2" eb="4">
      <t>カイゼン</t>
    </rPh>
    <rPh sb="4" eb="5">
      <t>ナド</t>
    </rPh>
    <rPh sb="5" eb="7">
      <t>カサン</t>
    </rPh>
    <rPh sb="8" eb="10">
      <t>クブン</t>
    </rPh>
    <phoneticPr fontId="11"/>
  </si>
  <si>
    <t>人数A</t>
    <rPh sb="0" eb="2">
      <t>ニンズウ</t>
    </rPh>
    <phoneticPr fontId="11"/>
  </si>
  <si>
    <t>人数B</t>
    <rPh sb="0" eb="2">
      <t>ニンズウ</t>
    </rPh>
    <phoneticPr fontId="11"/>
  </si>
  <si>
    <t>地域枠の子どもの単価計 (標準時間)</t>
    <rPh sb="0" eb="3">
      <t>チイキワク</t>
    </rPh>
    <rPh sb="4" eb="5">
      <t>コ</t>
    </rPh>
    <rPh sb="8" eb="10">
      <t>タンカ</t>
    </rPh>
    <rPh sb="10" eb="11">
      <t>ケイ</t>
    </rPh>
    <rPh sb="13" eb="15">
      <t>ヒョウジュン</t>
    </rPh>
    <rPh sb="15" eb="17">
      <t>ジカン</t>
    </rPh>
    <phoneticPr fontId="1"/>
  </si>
  <si>
    <t>地域枠の子どもの単価計 (短時間)</t>
    <rPh sb="8" eb="10">
      <t>タンカ</t>
    </rPh>
    <rPh sb="10" eb="11">
      <t>ケイ</t>
    </rPh>
    <rPh sb="13" eb="16">
      <t>タンジカン</t>
    </rPh>
    <phoneticPr fontId="1"/>
  </si>
  <si>
    <t>従業員枠の子どもの単価計 (標準時間)</t>
    <rPh sb="0" eb="3">
      <t>ジュウギョウイン</t>
    </rPh>
    <rPh sb="3" eb="4">
      <t>ワク</t>
    </rPh>
    <rPh sb="9" eb="11">
      <t>タンカ</t>
    </rPh>
    <rPh sb="11" eb="12">
      <t>ケイ</t>
    </rPh>
    <rPh sb="14" eb="16">
      <t>ヒョウジュン</t>
    </rPh>
    <rPh sb="16" eb="18">
      <t>ジカン</t>
    </rPh>
    <phoneticPr fontId="1"/>
  </si>
  <si>
    <t>従業員枠の子どもの単価計 (短時間)</t>
    <rPh sb="0" eb="3">
      <t>ジュウギョウイン</t>
    </rPh>
    <rPh sb="3" eb="4">
      <t>ワク</t>
    </rPh>
    <rPh sb="9" eb="11">
      <t>タンカ</t>
    </rPh>
    <rPh sb="11" eb="12">
      <t>ケイ</t>
    </rPh>
    <rPh sb="14" eb="17">
      <t>タンジカン</t>
    </rPh>
    <phoneticPr fontId="1"/>
  </si>
  <si>
    <t>人数Aの人数を記載してください。</t>
    <rPh sb="0" eb="2">
      <t>ニンズウ</t>
    </rPh>
    <rPh sb="4" eb="6">
      <t>ニンズウ</t>
    </rPh>
    <rPh sb="7" eb="9">
      <t>キサイ</t>
    </rPh>
    <phoneticPr fontId="1"/>
  </si>
  <si>
    <t>人数Bの人数を記載してください。</t>
    <rPh sb="0" eb="2">
      <t>ニンズウ</t>
    </rPh>
    <rPh sb="4" eb="6">
      <t>ニンズウ</t>
    </rPh>
    <rPh sb="7" eb="9">
      <t>キサイ</t>
    </rPh>
    <phoneticPr fontId="1"/>
  </si>
  <si>
    <t>-</t>
  </si>
  <si>
    <t>-</t>
    <phoneticPr fontId="11"/>
  </si>
  <si>
    <t>自動入力（基本分単価の84％）</t>
    <rPh sb="0" eb="4">
      <t>ジドウニュウリョク</t>
    </rPh>
    <phoneticPr fontId="11"/>
  </si>
  <si>
    <t>利用者負担</t>
    <rPh sb="0" eb="5">
      <t>リヨウシャフタン</t>
    </rPh>
    <phoneticPr fontId="4"/>
  </si>
  <si>
    <t>従業員枠</t>
  </si>
  <si>
    <t>利用者
負担額</t>
    <rPh sb="0" eb="3">
      <t>リヨウシャ</t>
    </rPh>
    <rPh sb="4" eb="6">
      <t>フタン</t>
    </rPh>
    <rPh sb="6" eb="7">
      <t>ガク</t>
    </rPh>
    <phoneticPr fontId="1"/>
  </si>
  <si>
    <t>３号認定
（地域枠）</t>
    <rPh sb="2" eb="4">
      <t>ニンテイ</t>
    </rPh>
    <rPh sb="6" eb="9">
      <t>チイキワク</t>
    </rPh>
    <phoneticPr fontId="1"/>
  </si>
  <si>
    <t>３号認定
（従業員枠）</t>
    <rPh sb="2" eb="4">
      <t>ニンテイ</t>
    </rPh>
    <rPh sb="6" eb="9">
      <t>ジュウギョウイン</t>
    </rPh>
    <rPh sb="9" eb="10">
      <t>ワク</t>
    </rPh>
    <phoneticPr fontId="1"/>
  </si>
  <si>
    <t>０歳児</t>
    <phoneticPr fontId="1"/>
  </si>
  <si>
    <t>利用者負担額
D</t>
    <rPh sb="0" eb="6">
      <t>リヨウシャフタンガク</t>
    </rPh>
    <phoneticPr fontId="1"/>
  </si>
  <si>
    <t>単価日割
F（C×E÷日数</t>
    <rPh sb="0" eb="4">
      <t>タンカヒワ</t>
    </rPh>
    <rPh sb="11" eb="13">
      <t>ニッスウ</t>
    </rPh>
    <phoneticPr fontId="1"/>
  </si>
  <si>
    <t>利用者負担日割
G（D×E÷日数）</t>
    <rPh sb="0" eb="3">
      <t>リヨウシャ</t>
    </rPh>
    <rPh sb="3" eb="5">
      <t>フタン</t>
    </rPh>
    <rPh sb="5" eb="6">
      <t>ヒ</t>
    </rPh>
    <rPh sb="6" eb="7">
      <t>ワリ</t>
    </rPh>
    <rPh sb="13" eb="16">
      <t>ワルニッスウ</t>
    </rPh>
    <phoneticPr fontId="1"/>
  </si>
  <si>
    <t>精算額</t>
    <rPh sb="0" eb="3">
      <t>セイサンガク</t>
    </rPh>
    <phoneticPr fontId="11"/>
  </si>
  <si>
    <t>月　月途中利用開始児童精算額算出書</t>
    <rPh sb="0" eb="1">
      <t>ツキ</t>
    </rPh>
    <phoneticPr fontId="11"/>
  </si>
  <si>
    <t>地域枠</t>
  </si>
  <si>
    <t>障害児保育加算対象児</t>
    <phoneticPr fontId="11"/>
  </si>
  <si>
    <t>月　月途中利用終了児童精算額算出書</t>
    <rPh sb="0" eb="1">
      <t>ツキ</t>
    </rPh>
    <phoneticPr fontId="11"/>
  </si>
  <si>
    <r>
      <rPr>
        <sz val="9"/>
        <rFont val="ＭＳ Ｐゴシック"/>
        <family val="3"/>
        <charset val="128"/>
      </rPr>
      <t xml:space="preserve">月初日～
利用終了日の開所日数
</t>
    </r>
    <r>
      <rPr>
        <sz val="11"/>
        <rFont val="ＭＳ Ｐゴシック"/>
        <family val="3"/>
        <charset val="128"/>
      </rPr>
      <t>E</t>
    </r>
    <rPh sb="0" eb="1">
      <t>ヅキ</t>
    </rPh>
    <rPh sb="1" eb="2">
      <t>ショ</t>
    </rPh>
    <rPh sb="2" eb="3">
      <t>ビ</t>
    </rPh>
    <rPh sb="5" eb="10">
      <t>リヨウシュウリョウビ</t>
    </rPh>
    <rPh sb="11" eb="13">
      <t>カイショ</t>
    </rPh>
    <rPh sb="13" eb="15">
      <t>ニッスウ</t>
    </rPh>
    <phoneticPr fontId="1"/>
  </si>
  <si>
    <t>日割り単価
C（A+B）</t>
    <rPh sb="0" eb="2">
      <t>ヒワ</t>
    </rPh>
    <rPh sb="3" eb="5">
      <t>タンカ</t>
    </rPh>
    <phoneticPr fontId="1"/>
  </si>
  <si>
    <r>
      <rPr>
        <sz val="10"/>
        <rFont val="ＭＳ Ｐゴシック"/>
        <family val="3"/>
        <charset val="128"/>
      </rPr>
      <t xml:space="preserve">当該月分
副食費加算単価
</t>
    </r>
    <r>
      <rPr>
        <sz val="11"/>
        <rFont val="ＭＳ Ｐゴシック"/>
        <family val="3"/>
        <charset val="128"/>
      </rPr>
      <t>B</t>
    </r>
    <rPh sb="0" eb="4">
      <t>トウガイツキブン</t>
    </rPh>
    <rPh sb="5" eb="8">
      <t>フクショクヒ</t>
    </rPh>
    <rPh sb="8" eb="10">
      <t>カサン</t>
    </rPh>
    <rPh sb="10" eb="12">
      <t>タンカ</t>
    </rPh>
    <phoneticPr fontId="1"/>
  </si>
  <si>
    <r>
      <rPr>
        <sz val="10"/>
        <rFont val="ＭＳ Ｐゴシック"/>
        <family val="3"/>
        <charset val="128"/>
      </rPr>
      <t xml:space="preserve">利用開始日～
月末の開所日数
</t>
    </r>
    <r>
      <rPr>
        <sz val="11"/>
        <rFont val="ＭＳ Ｐゴシック"/>
        <family val="3"/>
        <charset val="128"/>
      </rPr>
      <t>E</t>
    </r>
    <rPh sb="0" eb="2">
      <t>リヨウ</t>
    </rPh>
    <rPh sb="2" eb="4">
      <t>カイシ</t>
    </rPh>
    <rPh sb="4" eb="5">
      <t>ビ</t>
    </rPh>
    <rPh sb="7" eb="9">
      <t>ゲツマツ</t>
    </rPh>
    <rPh sb="10" eb="12">
      <t>カイショ</t>
    </rPh>
    <rPh sb="12" eb="14">
      <t>ニッスウ</t>
    </rPh>
    <phoneticPr fontId="1"/>
  </si>
  <si>
    <t>単価日割
F（C×E÷日数）</t>
    <rPh sb="0" eb="4">
      <t>タンカヒワ</t>
    </rPh>
    <rPh sb="11" eb="13">
      <t>ニッスウ</t>
    </rPh>
    <phoneticPr fontId="1"/>
  </si>
  <si>
    <t>日割り公定価格
H（F-G）</t>
    <rPh sb="0" eb="2">
      <t>ヒワ</t>
    </rPh>
    <rPh sb="3" eb="5">
      <t>コウテイ</t>
    </rPh>
    <rPh sb="5" eb="7">
      <t>カカク</t>
    </rPh>
    <phoneticPr fontId="11"/>
  </si>
  <si>
    <t>令和〇年度〇月分</t>
    <rPh sb="1" eb="2">
      <t>ワ</t>
    </rPh>
    <phoneticPr fontId="1"/>
  </si>
  <si>
    <t>鹿屋市長 　〇〇〇  様</t>
    <rPh sb="0" eb="2">
      <t>カノヤ</t>
    </rPh>
    <rPh sb="2" eb="4">
      <t>シチョウ</t>
    </rPh>
    <rPh sb="11" eb="12">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</si>
</sst>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0&quot;人&quot;"/>
    <numFmt numFmtId="178" formatCode="#,##0;&quot;△ &quot;#,##0"/>
    <numFmt numFmtId="179" formatCode="[$]ggge&quot;年&quot;m&quot;月&quot;d&quot;日&quot;;@"/>
    <numFmt numFmtId="180" formatCode="#,##0&quot;％&quot;"/>
    <numFmt numFmtId="181" formatCode="\ \ #,##0&quot;日&quot;"/>
    <numFmt numFmtId="182" formatCode="#,##0\ &quot;円&quot;;&quot;△ &quot;#,##0\ &quot;円&quot;"/>
    <numFmt numFmtId="183" formatCode="\ \ #,##0&quot;円&quot;"/>
    <numFmt numFmtId="184" formatCode="#,##0&quot;円&quot;;&quot;△ &quot;#,##0&quot;円&quot;"/>
  </numFmts>
  <fonts count="43">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明朝"/>
      <family val="3"/>
      <charset val="128"/>
    </font>
    <font>
      <sz val="6"/>
      <name val="ＭＳ 明朝"/>
      <family val="1"/>
      <charset val="128"/>
    </font>
    <font>
      <sz val="11"/>
      <color theme="1"/>
      <name val="ＭＳ Ｐゴシック"/>
      <family val="3"/>
      <charset val="128"/>
      <scheme val="minor"/>
    </font>
    <font>
      <sz val="11"/>
      <color theme="1"/>
      <name val="ＭＳ 明朝"/>
      <family val="1"/>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9"/>
      <color indexed="81"/>
      <name val="MS P ゴシック"/>
      <family val="3"/>
      <charset val="128"/>
    </font>
    <font>
      <sz val="14"/>
      <name val="ＭＳ Ｐゴシック"/>
      <family val="3"/>
      <charset val="128"/>
      <scheme val="minor"/>
    </font>
    <font>
      <sz val="11"/>
      <color theme="1"/>
      <name val="ＭＳ Ｐゴシック"/>
      <family val="3"/>
      <charset val="128"/>
    </font>
    <font>
      <b/>
      <sz val="11"/>
      <color rgb="FFC00000"/>
      <name val="ＭＳ Ｐゴシック"/>
      <family val="3"/>
      <charset val="128"/>
      <scheme val="minor"/>
    </font>
    <font>
      <b/>
      <sz val="11"/>
      <color rgb="FFC00000"/>
      <name val="ＭＳ Ｐゴシック"/>
      <family val="3"/>
      <charset val="128"/>
    </font>
    <font>
      <b/>
      <sz val="11"/>
      <color rgb="FFFF0000"/>
      <name val="ＭＳ Ｐゴシック"/>
      <family val="3"/>
      <charset val="128"/>
      <scheme val="minor"/>
    </font>
    <font>
      <b/>
      <sz val="11"/>
      <color theme="1"/>
      <name val="ＭＳ Ｐゴシック"/>
      <family val="3"/>
      <charset val="128"/>
      <scheme val="minor"/>
    </font>
    <font>
      <sz val="13"/>
      <color theme="1"/>
      <name val="ＭＳ Ｐゴシック"/>
      <family val="3"/>
      <charset val="128"/>
      <scheme val="minor"/>
    </font>
    <font>
      <sz val="16"/>
      <name val="ＭＳ Ｐゴシック"/>
      <family val="3"/>
      <charset val="128"/>
    </font>
    <font>
      <sz val="12"/>
      <name val="ＭＳ Ｐゴシック"/>
      <family val="3"/>
      <charset val="128"/>
    </font>
    <font>
      <sz val="6"/>
      <name val="ＭＳ Ｐゴシック"/>
      <family val="2"/>
      <charset val="128"/>
      <scheme val="minor"/>
    </font>
    <font>
      <sz val="11"/>
      <name val="ＭＳ Ｐ明朝"/>
      <family val="1"/>
      <charset val="128"/>
    </font>
    <font>
      <sz val="12"/>
      <name val="ＭＳ Ｐ明朝"/>
      <family val="1"/>
      <charset val="128"/>
    </font>
    <font>
      <b/>
      <sz val="11"/>
      <color indexed="81"/>
      <name val="MS P ゴシック"/>
      <family val="3"/>
      <charset val="128"/>
    </font>
    <font>
      <b/>
      <sz val="16"/>
      <name val="ＭＳ Ｐゴシック"/>
      <family val="3"/>
      <charset val="128"/>
    </font>
    <font>
      <b/>
      <sz val="12"/>
      <color rgb="FFFF0000"/>
      <name val="ＭＳ Ｐゴシック"/>
      <family val="3"/>
      <charset val="128"/>
    </font>
    <font>
      <b/>
      <sz val="12"/>
      <color indexed="81"/>
      <name val="MS P ゴシック"/>
      <family val="3"/>
      <charset val="128"/>
    </font>
    <font>
      <b/>
      <sz val="11"/>
      <color rgb="FFFF0000"/>
      <name val="ＭＳ 明朝"/>
      <family val="1"/>
      <charset val="128"/>
    </font>
    <font>
      <sz val="7"/>
      <color theme="1"/>
      <name val="ＭＳ Ｐゴシック"/>
      <family val="3"/>
      <charset val="128"/>
      <scheme val="minor"/>
    </font>
    <font>
      <sz val="10"/>
      <name val="ＭＳ Ｐ明朝"/>
      <family val="1"/>
      <charset val="128"/>
    </font>
    <font>
      <sz val="10"/>
      <name val="ＭＳ Ｐゴシック"/>
      <family val="3"/>
      <charset val="128"/>
    </font>
    <font>
      <b/>
      <sz val="10"/>
      <color rgb="FFFF0000"/>
      <name val="ＭＳ 明朝"/>
      <family val="1"/>
      <charset val="128"/>
    </font>
    <font>
      <b/>
      <sz val="8"/>
      <color rgb="FFFF0000"/>
      <name val="ＭＳ Ｐゴシック"/>
      <family val="3"/>
      <charset val="128"/>
      <scheme val="minor"/>
    </font>
    <font>
      <sz val="8"/>
      <name val="ＭＳ Ｐゴシック"/>
      <family val="3"/>
      <charset val="128"/>
      <scheme val="minor"/>
    </font>
    <font>
      <sz val="9"/>
      <name val="ＭＳ Ｐゴシック"/>
      <family val="3"/>
      <charset val="128"/>
    </font>
    <font>
      <b/>
      <sz val="10"/>
      <color indexed="81"/>
      <name val="MS P ゴシック"/>
      <family val="3"/>
      <charset val="128"/>
    </font>
    <font>
      <b/>
      <sz val="12"/>
      <color rgb="FFFF0000"/>
      <name val="ＭＳ Ｐ明朝"/>
      <family val="1"/>
      <charset val="128"/>
    </font>
    <font>
      <b/>
      <sz val="11"/>
      <color rgb="FFFF0000"/>
      <name val="ＭＳ Ｐ明朝"/>
      <family val="1"/>
      <charset val="128"/>
    </font>
    <font>
      <b/>
      <sz val="10"/>
      <color rgb="FFFF0000"/>
      <name val="ＭＳ Ｐ明朝"/>
      <family val="1"/>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s>
  <cellStyleXfs count="14">
    <xf numFmtId="0" fontId="0" fillId="0" borderId="0">
      <alignment vertical="center"/>
    </xf>
    <xf numFmtId="38" fontId="5" fillId="0" borderId="0" applyFont="0" applyFill="0" applyBorder="0" applyAlignment="0" applyProtection="0">
      <alignment vertical="center"/>
    </xf>
    <xf numFmtId="38" fontId="2" fillId="0" borderId="0" applyFont="0" applyFill="0" applyBorder="0" applyAlignment="0" applyProtection="0"/>
    <xf numFmtId="0" fontId="2" fillId="0" borderId="0"/>
    <xf numFmtId="0" fontId="2" fillId="0" borderId="0"/>
    <xf numFmtId="0" fontId="2" fillId="0" borderId="0"/>
    <xf numFmtId="0" fontId="3" fillId="0" borderId="0"/>
    <xf numFmtId="0" fontId="2"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alignment vertical="center"/>
    </xf>
  </cellStyleXfs>
  <cellXfs count="297">
    <xf numFmtId="0" fontId="0" fillId="0" borderId="0" xfId="0">
      <alignment vertical="center"/>
    </xf>
    <xf numFmtId="0" fontId="0" fillId="0" borderId="1" xfId="0" applyBorder="1">
      <alignment vertical="center"/>
    </xf>
    <xf numFmtId="38" fontId="2" fillId="0" borderId="0" xfId="1" applyFont="1" applyFill="1" applyBorder="1" applyAlignment="1" applyProtection="1">
      <alignment vertical="center" shrinkToFit="1"/>
      <protection hidden="1"/>
    </xf>
    <xf numFmtId="0" fontId="6" fillId="0" borderId="0" xfId="12">
      <alignment vertical="center"/>
    </xf>
    <xf numFmtId="0" fontId="6" fillId="0" borderId="0" xfId="12" applyAlignment="1">
      <alignment horizontal="center" vertical="center"/>
    </xf>
    <xf numFmtId="0" fontId="0" fillId="0" borderId="0" xfId="0" applyAlignment="1">
      <alignment horizontal="left" vertical="center" wrapText="1"/>
    </xf>
    <xf numFmtId="0" fontId="0" fillId="0" borderId="0" xfId="0">
      <alignment vertical="center"/>
    </xf>
    <xf numFmtId="0" fontId="0" fillId="0" borderId="1" xfId="0" applyBorder="1" applyAlignment="1">
      <alignment horizontal="center" vertical="center"/>
    </xf>
    <xf numFmtId="0" fontId="0" fillId="0" borderId="0" xfId="0">
      <alignment vertical="center"/>
    </xf>
    <xf numFmtId="0" fontId="0" fillId="0" borderId="0" xfId="0" applyAlignment="1">
      <alignment horizontal="right" vertical="center" wrapText="1"/>
    </xf>
    <xf numFmtId="0" fontId="0" fillId="0" borderId="0" xfId="0" applyFont="1" applyAlignment="1">
      <alignment vertical="center" shrinkToFit="1"/>
    </xf>
    <xf numFmtId="0" fontId="0" fillId="0" borderId="0" xfId="0" applyFont="1" applyAlignment="1">
      <alignment horizontal="right" vertical="center" shrinkToFit="1"/>
    </xf>
    <xf numFmtId="0" fontId="0"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179" fontId="0" fillId="0" borderId="0" xfId="0" applyNumberFormat="1" applyFill="1" applyAlignment="1">
      <alignment vertical="center"/>
    </xf>
    <xf numFmtId="179" fontId="12" fillId="0" borderId="0" xfId="0" applyNumberFormat="1" applyFont="1" applyFill="1" applyAlignment="1">
      <alignment horizontal="left" vertical="center"/>
    </xf>
    <xf numFmtId="179" fontId="0" fillId="0" borderId="0" xfId="0" applyNumberFormat="1" applyAlignment="1">
      <alignment horizontal="left" vertical="center"/>
    </xf>
    <xf numFmtId="0" fontId="0" fillId="0" borderId="0" xfId="0" applyFill="1" applyAlignment="1">
      <alignment horizontal="left"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center" vertical="center"/>
    </xf>
    <xf numFmtId="0" fontId="0" fillId="0" borderId="0" xfId="0" applyFill="1">
      <alignment vertical="center"/>
    </xf>
    <xf numFmtId="0" fontId="0" fillId="0" borderId="1" xfId="0" applyFill="1" applyBorder="1" applyAlignment="1">
      <alignment horizontal="center" vertical="center"/>
    </xf>
    <xf numFmtId="176" fontId="10" fillId="2" borderId="1" xfId="1" applyNumberFormat="1" applyFont="1" applyFill="1" applyBorder="1" applyAlignment="1">
      <alignment horizontal="right" vertical="center"/>
    </xf>
    <xf numFmtId="0" fontId="0" fillId="0" borderId="0" xfId="0" applyFont="1">
      <alignment vertical="center"/>
    </xf>
    <xf numFmtId="176" fontId="15" fillId="0" borderId="1" xfId="1" applyNumberFormat="1" applyFont="1" applyBorder="1" applyAlignment="1">
      <alignment horizontal="center" vertical="center"/>
    </xf>
    <xf numFmtId="38" fontId="2" fillId="0" borderId="9" xfId="1" applyFont="1" applyFill="1" applyBorder="1" applyAlignment="1" applyProtection="1">
      <alignment vertical="center"/>
      <protection hidden="1"/>
    </xf>
    <xf numFmtId="0" fontId="0" fillId="0" borderId="0" xfId="0" applyFont="1" applyBorder="1">
      <alignment vertical="center"/>
    </xf>
    <xf numFmtId="38" fontId="16" fillId="0" borderId="0" xfId="1" applyFont="1" applyFill="1" applyBorder="1" applyAlignment="1" applyProtection="1">
      <alignment vertical="center" shrinkToFit="1"/>
      <protection hidden="1"/>
    </xf>
    <xf numFmtId="176" fontId="10" fillId="0" borderId="1" xfId="1" applyNumberFormat="1" applyFont="1" applyBorder="1" applyAlignment="1">
      <alignment horizontal="right" vertical="center"/>
    </xf>
    <xf numFmtId="0" fontId="0" fillId="0" borderId="0" xfId="0" applyFont="1" applyFill="1" applyBorder="1" applyAlignment="1">
      <alignment vertical="center"/>
    </xf>
    <xf numFmtId="0" fontId="0" fillId="0" borderId="0" xfId="0" applyFill="1" applyBorder="1" applyAlignment="1">
      <alignment vertical="center"/>
    </xf>
    <xf numFmtId="0" fontId="0" fillId="3" borderId="19" xfId="0" applyFill="1" applyBorder="1" applyAlignment="1">
      <alignment horizontal="right" vertical="center"/>
    </xf>
    <xf numFmtId="0" fontId="17" fillId="0" borderId="0" xfId="0" applyFont="1">
      <alignment vertical="center"/>
    </xf>
    <xf numFmtId="0" fontId="0" fillId="3" borderId="20" xfId="0" applyFill="1" applyBorder="1" applyAlignment="1">
      <alignment horizontal="right" vertical="center"/>
    </xf>
    <xf numFmtId="0" fontId="18" fillId="0" borderId="0" xfId="0" applyFont="1">
      <alignment vertical="center"/>
    </xf>
    <xf numFmtId="0" fontId="20" fillId="0" borderId="0" xfId="0" applyFont="1">
      <alignment vertical="center"/>
    </xf>
    <xf numFmtId="0" fontId="0" fillId="2" borderId="6" xfId="0" applyFill="1" applyBorder="1" applyAlignment="1">
      <alignment horizontal="center" vertical="center" shrinkToFit="1"/>
    </xf>
    <xf numFmtId="0" fontId="0" fillId="2" borderId="6" xfId="0" applyFill="1" applyBorder="1" applyAlignment="1">
      <alignment horizontal="center" vertical="center"/>
    </xf>
    <xf numFmtId="0" fontId="20" fillId="0" borderId="0" xfId="0" applyFont="1" applyFill="1" applyBorder="1">
      <alignment vertical="center"/>
    </xf>
    <xf numFmtId="0" fontId="7" fillId="0" borderId="0" xfId="0" applyFont="1" applyBorder="1" applyAlignment="1">
      <alignment horizontal="center" vertical="center" shrinkToFit="1"/>
    </xf>
    <xf numFmtId="0" fontId="7" fillId="0" borderId="0" xfId="0" applyFont="1" applyBorder="1" applyAlignment="1">
      <alignment horizontal="right" vertical="center" shrinkToFit="1"/>
    </xf>
    <xf numFmtId="176" fontId="7" fillId="0" borderId="0" xfId="0" applyNumberFormat="1" applyFont="1" applyBorder="1" applyAlignment="1">
      <alignment horizontal="right" vertical="center" shrinkToFit="1"/>
    </xf>
    <xf numFmtId="0" fontId="5" fillId="0" borderId="0" xfId="12" applyFont="1">
      <alignment vertical="center"/>
    </xf>
    <xf numFmtId="0" fontId="5" fillId="0" borderId="0" xfId="12" applyFont="1" applyAlignment="1">
      <alignment horizontal="center" vertical="center"/>
    </xf>
    <xf numFmtId="0" fontId="5" fillId="0" borderId="0" xfId="12" applyFont="1" applyAlignment="1">
      <alignment horizontal="right" vertical="center"/>
    </xf>
    <xf numFmtId="0" fontId="10" fillId="0" borderId="1" xfId="12" applyFont="1" applyBorder="1" applyAlignment="1">
      <alignment horizontal="center" vertical="center"/>
    </xf>
    <xf numFmtId="14" fontId="0" fillId="0" borderId="0" xfId="0" applyNumberFormat="1" applyFont="1">
      <alignment vertical="center"/>
    </xf>
    <xf numFmtId="38" fontId="5" fillId="0" borderId="0" xfId="1" applyFont="1">
      <alignment vertical="center"/>
    </xf>
    <xf numFmtId="0" fontId="6" fillId="0" borderId="0" xfId="12" applyBorder="1">
      <alignment vertical="center"/>
    </xf>
    <xf numFmtId="0" fontId="2" fillId="0" borderId="0" xfId="7" applyAlignment="1">
      <alignment vertical="center"/>
    </xf>
    <xf numFmtId="0" fontId="2" fillId="0" borderId="0" xfId="7" applyAlignment="1">
      <alignment horizontal="center" vertical="center"/>
    </xf>
    <xf numFmtId="0" fontId="22" fillId="0" borderId="0" xfId="7" applyFont="1" applyAlignment="1">
      <alignment vertical="center"/>
    </xf>
    <xf numFmtId="0" fontId="23" fillId="0" borderId="13" xfId="7" applyFont="1" applyBorder="1" applyAlignment="1">
      <alignment vertical="center"/>
    </xf>
    <xf numFmtId="0" fontId="23" fillId="0" borderId="0" xfId="7" applyFont="1" applyBorder="1" applyAlignment="1">
      <alignment vertical="center"/>
    </xf>
    <xf numFmtId="0" fontId="2" fillId="0" borderId="1" xfId="7" applyFont="1" applyBorder="1" applyAlignment="1">
      <alignment horizontal="center" vertical="center"/>
    </xf>
    <xf numFmtId="0" fontId="2" fillId="4" borderId="1" xfId="7" applyFont="1" applyFill="1" applyBorder="1" applyAlignment="1">
      <alignment horizontal="center" vertical="center"/>
    </xf>
    <xf numFmtId="0" fontId="2" fillId="0" borderId="1" xfId="7" applyFont="1" applyBorder="1" applyAlignment="1">
      <alignment horizontal="center" vertical="center" wrapText="1"/>
    </xf>
    <xf numFmtId="181" fontId="2" fillId="0" borderId="1" xfId="7" applyNumberFormat="1" applyFont="1" applyFill="1" applyBorder="1" applyAlignment="1" applyProtection="1">
      <alignment horizontal="center" vertical="center" wrapText="1"/>
      <protection locked="0"/>
    </xf>
    <xf numFmtId="0" fontId="25" fillId="0" borderId="1" xfId="7" applyFont="1" applyBorder="1" applyAlignment="1">
      <alignment horizontal="center" vertical="center"/>
    </xf>
    <xf numFmtId="0" fontId="26" fillId="2" borderId="1" xfId="7" applyFont="1" applyFill="1" applyBorder="1" applyAlignment="1" applyProtection="1">
      <alignment horizontal="center" vertical="center" shrinkToFit="1"/>
      <protection locked="0"/>
    </xf>
    <xf numFmtId="57" fontId="26" fillId="2" borderId="1" xfId="7" applyNumberFormat="1" applyFont="1" applyFill="1" applyBorder="1" applyAlignment="1" applyProtection="1">
      <alignment horizontal="center" vertical="center" shrinkToFit="1"/>
      <protection locked="0"/>
    </xf>
    <xf numFmtId="0" fontId="26" fillId="2" borderId="1" xfId="7" applyFont="1" applyFill="1" applyBorder="1" applyAlignment="1" applyProtection="1">
      <alignment horizontal="center" vertical="center"/>
      <protection locked="0"/>
    </xf>
    <xf numFmtId="57" fontId="26" fillId="2" borderId="1" xfId="7" applyNumberFormat="1" applyFont="1" applyFill="1" applyBorder="1" applyAlignment="1" applyProtection="1">
      <alignment horizontal="center" vertical="center"/>
      <protection locked="0"/>
    </xf>
    <xf numFmtId="57" fontId="26" fillId="2" borderId="8" xfId="7" applyNumberFormat="1" applyFont="1" applyFill="1" applyBorder="1" applyAlignment="1" applyProtection="1">
      <alignment horizontal="center" vertical="center"/>
      <protection locked="0"/>
    </xf>
    <xf numFmtId="182" fontId="26" fillId="2" borderId="1" xfId="7" applyNumberFormat="1" applyFont="1" applyFill="1" applyBorder="1" applyAlignment="1" applyProtection="1">
      <alignment vertical="center"/>
      <protection locked="0"/>
    </xf>
    <xf numFmtId="181" fontId="26" fillId="2" borderId="1" xfId="7" applyNumberFormat="1" applyFont="1" applyFill="1" applyBorder="1" applyAlignment="1" applyProtection="1">
      <alignment vertical="center"/>
      <protection locked="0"/>
    </xf>
    <xf numFmtId="0" fontId="29" fillId="2" borderId="32" xfId="7" applyFont="1" applyFill="1" applyBorder="1" applyAlignment="1" applyProtection="1">
      <alignment horizontal="center" vertical="center" shrinkToFit="1"/>
      <protection locked="0"/>
    </xf>
    <xf numFmtId="57" fontId="29" fillId="2" borderId="33" xfId="7" applyNumberFormat="1" applyFont="1" applyFill="1" applyBorder="1" applyAlignment="1" applyProtection="1">
      <alignment horizontal="center" vertical="center" shrinkToFit="1"/>
      <protection locked="0"/>
    </xf>
    <xf numFmtId="182" fontId="29" fillId="2" borderId="34" xfId="7" applyNumberFormat="1" applyFont="1" applyFill="1" applyBorder="1" applyAlignment="1" applyProtection="1">
      <alignment vertical="center"/>
      <protection locked="0"/>
    </xf>
    <xf numFmtId="182" fontId="29" fillId="2" borderId="34" xfId="7" applyNumberFormat="1" applyFont="1" applyFill="1" applyBorder="1" applyAlignment="1">
      <alignment vertical="center"/>
    </xf>
    <xf numFmtId="0" fontId="12" fillId="0" borderId="0" xfId="0" applyFont="1" applyAlignment="1">
      <alignment horizontal="distributed" vertical="center"/>
    </xf>
    <xf numFmtId="0" fontId="23" fillId="0" borderId="13" xfId="7" applyFont="1" applyBorder="1" applyAlignment="1">
      <alignment horizontal="right" vertical="center" shrinkToFit="1"/>
    </xf>
    <xf numFmtId="0" fontId="0" fillId="0" borderId="0" xfId="0">
      <alignment vertical="center"/>
    </xf>
    <xf numFmtId="0" fontId="0" fillId="2" borderId="21" xfId="0" applyFill="1" applyBorder="1" applyAlignment="1">
      <alignment horizontal="center" vertical="center" shrinkToFit="1"/>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0" fillId="0" borderId="16" xfId="0" applyFont="1" applyBorder="1" applyAlignment="1">
      <alignment horizontal="center" vertical="center"/>
    </xf>
    <xf numFmtId="0" fontId="22" fillId="0" borderId="0" xfId="7" applyFont="1" applyAlignment="1">
      <alignment horizontal="center" vertical="center"/>
    </xf>
    <xf numFmtId="0" fontId="23" fillId="0" borderId="13" xfId="7" applyFont="1" applyBorder="1" applyAlignment="1">
      <alignment horizontal="right" vertical="center" shrinkToFit="1"/>
    </xf>
    <xf numFmtId="0" fontId="0" fillId="3" borderId="36" xfId="0" applyFill="1" applyBorder="1" applyAlignment="1">
      <alignment horizontal="right" vertical="center"/>
    </xf>
    <xf numFmtId="0" fontId="0" fillId="3" borderId="37" xfId="0" applyFill="1" applyBorder="1" applyAlignment="1">
      <alignment horizontal="right" vertical="center"/>
    </xf>
    <xf numFmtId="177" fontId="10" fillId="2" borderId="10" xfId="1" applyNumberFormat="1" applyFont="1" applyFill="1" applyBorder="1" applyAlignment="1">
      <alignment horizontal="right" vertical="center"/>
    </xf>
    <xf numFmtId="176" fontId="10" fillId="0" borderId="1" xfId="1" applyNumberFormat="1" applyFont="1" applyFill="1" applyBorder="1" applyAlignment="1">
      <alignment horizontal="right" vertical="center"/>
    </xf>
    <xf numFmtId="0" fontId="23" fillId="0" borderId="13" xfId="7" applyFont="1" applyBorder="1" applyAlignment="1">
      <alignment vertical="center"/>
    </xf>
    <xf numFmtId="57" fontId="33" fillId="2" borderId="6" xfId="7" applyNumberFormat="1" applyFont="1" applyFill="1" applyBorder="1" applyAlignment="1" applyProtection="1">
      <alignment horizontal="center" vertical="center"/>
      <protection locked="0"/>
    </xf>
    <xf numFmtId="57" fontId="25" fillId="2" borderId="41" xfId="7" applyNumberFormat="1" applyFont="1" applyFill="1" applyBorder="1" applyAlignment="1" applyProtection="1">
      <alignment horizontal="center" vertical="center"/>
      <protection locked="0"/>
    </xf>
    <xf numFmtId="0" fontId="23" fillId="0" borderId="13" xfId="7" applyFont="1" applyBorder="1" applyAlignment="1">
      <alignment horizontal="right" vertical="center" shrinkToFit="1"/>
    </xf>
    <xf numFmtId="184" fontId="26" fillId="0" borderId="1" xfId="7" applyNumberFormat="1" applyFont="1" applyFill="1" applyBorder="1" applyAlignment="1" applyProtection="1">
      <alignment vertical="center"/>
      <protection locked="0"/>
    </xf>
    <xf numFmtId="184" fontId="23" fillId="0" borderId="1" xfId="7" applyNumberFormat="1" applyFont="1" applyFill="1" applyBorder="1" applyAlignment="1">
      <alignment vertical="center"/>
    </xf>
    <xf numFmtId="0" fontId="22" fillId="0" borderId="0" xfId="7" applyFont="1" applyAlignment="1">
      <alignment horizontal="left" vertical="center"/>
    </xf>
    <xf numFmtId="0" fontId="22" fillId="2" borderId="0" xfId="7" applyFont="1" applyFill="1" applyAlignment="1">
      <alignment horizontal="right" vertical="center"/>
    </xf>
    <xf numFmtId="184" fontId="23" fillId="0" borderId="1" xfId="7" applyNumberFormat="1" applyFont="1" applyFill="1" applyBorder="1" applyAlignment="1" applyProtection="1">
      <alignment vertical="center"/>
      <protection locked="0"/>
    </xf>
    <xf numFmtId="182" fontId="26" fillId="3" borderId="1" xfId="7" applyNumberFormat="1" applyFont="1" applyFill="1" applyBorder="1" applyAlignment="1" applyProtection="1">
      <alignment vertical="center"/>
      <protection locked="0"/>
    </xf>
    <xf numFmtId="0" fontId="28" fillId="2" borderId="0" xfId="7" applyFont="1" applyFill="1" applyAlignment="1">
      <alignment horizontal="right" vertical="center"/>
    </xf>
    <xf numFmtId="0" fontId="28" fillId="0" borderId="0" xfId="7" applyFont="1" applyAlignment="1">
      <alignment horizontal="left" vertical="center"/>
    </xf>
    <xf numFmtId="0" fontId="40" fillId="2" borderId="1" xfId="7" applyFont="1" applyFill="1" applyBorder="1" applyAlignment="1" applyProtection="1">
      <alignment horizontal="center" vertical="center"/>
      <protection locked="0"/>
    </xf>
    <xf numFmtId="57" fontId="40" fillId="2" borderId="1" xfId="7" applyNumberFormat="1" applyFont="1" applyFill="1" applyBorder="1" applyAlignment="1" applyProtection="1">
      <alignment horizontal="center" vertical="center"/>
      <protection locked="0"/>
    </xf>
    <xf numFmtId="57" fontId="40" fillId="2" borderId="8" xfId="7" applyNumberFormat="1" applyFont="1" applyFill="1" applyBorder="1" applyAlignment="1" applyProtection="1">
      <alignment horizontal="center" vertical="center"/>
      <protection locked="0"/>
    </xf>
    <xf numFmtId="57" fontId="41" fillId="2" borderId="41" xfId="7" applyNumberFormat="1" applyFont="1" applyFill="1" applyBorder="1" applyAlignment="1" applyProtection="1">
      <alignment horizontal="center" vertical="center"/>
      <protection locked="0"/>
    </xf>
    <xf numFmtId="57" fontId="42" fillId="2" borderId="6" xfId="7" applyNumberFormat="1" applyFont="1" applyFill="1" applyBorder="1" applyAlignment="1" applyProtection="1">
      <alignment horizontal="center" vertical="center"/>
      <protection locked="0"/>
    </xf>
    <xf numFmtId="182" fontId="40" fillId="2" borderId="1" xfId="7" applyNumberFormat="1" applyFont="1" applyFill="1" applyBorder="1" applyAlignment="1" applyProtection="1">
      <alignment vertical="center"/>
      <protection locked="0"/>
    </xf>
    <xf numFmtId="181" fontId="40" fillId="2" borderId="1" xfId="7" applyNumberFormat="1" applyFont="1" applyFill="1" applyBorder="1" applyAlignment="1" applyProtection="1">
      <alignment vertical="center"/>
      <protection locked="0"/>
    </xf>
    <xf numFmtId="3" fontId="12" fillId="0" borderId="29" xfId="0" applyNumberFormat="1" applyFont="1" applyBorder="1" applyAlignment="1">
      <alignment vertical="center" shrinkToFit="1"/>
    </xf>
    <xf numFmtId="3" fontId="12" fillId="0" borderId="31" xfId="0" applyNumberFormat="1" applyFont="1" applyBorder="1" applyAlignment="1">
      <alignment vertical="center" shrinkToFit="1"/>
    </xf>
    <xf numFmtId="57" fontId="10" fillId="0" borderId="1" xfId="12" applyNumberFormat="1" applyFont="1" applyBorder="1" applyAlignment="1">
      <alignment horizontal="center" vertical="center"/>
    </xf>
    <xf numFmtId="57" fontId="37" fillId="0" borderId="1" xfId="12" applyNumberFormat="1" applyFont="1" applyBorder="1" applyAlignment="1">
      <alignment horizontal="center" vertical="center"/>
    </xf>
    <xf numFmtId="56" fontId="5" fillId="0" borderId="1" xfId="12" applyNumberFormat="1" applyFont="1" applyBorder="1">
      <alignment vertical="center"/>
    </xf>
    <xf numFmtId="0" fontId="5" fillId="0" borderId="5" xfId="12" applyFont="1" applyBorder="1" applyAlignment="1">
      <alignment horizontal="center" vertical="center"/>
    </xf>
    <xf numFmtId="0" fontId="5" fillId="0" borderId="41" xfId="12" applyFont="1" applyBorder="1" applyAlignment="1">
      <alignment horizontal="center" vertical="center"/>
    </xf>
    <xf numFmtId="0" fontId="8" fillId="0" borderId="11" xfId="12" applyFont="1" applyBorder="1" applyAlignment="1">
      <alignment horizontal="center" vertical="center"/>
    </xf>
    <xf numFmtId="183" fontId="5" fillId="0" borderId="5" xfId="12" applyNumberFormat="1" applyFont="1" applyBorder="1" applyAlignment="1">
      <alignment horizontal="right" vertical="center"/>
    </xf>
    <xf numFmtId="183" fontId="5" fillId="0" borderId="1" xfId="12" applyNumberFormat="1" applyFont="1" applyBorder="1" applyAlignment="1">
      <alignment horizontal="right" vertical="center"/>
    </xf>
    <xf numFmtId="0" fontId="5" fillId="0" borderId="0" xfId="0" applyFont="1">
      <alignment vertical="center"/>
    </xf>
    <xf numFmtId="0" fontId="5" fillId="0" borderId="0" xfId="12" applyFont="1" applyBorder="1">
      <alignment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Font="1" applyBorder="1" applyAlignment="1">
      <alignment horizontal="center" vertical="center"/>
    </xf>
    <xf numFmtId="0" fontId="5" fillId="0" borderId="8" xfId="0" applyNumberFormat="1" applyFont="1" applyFill="1" applyBorder="1" applyAlignment="1">
      <alignment horizontal="center" vertical="center"/>
    </xf>
    <xf numFmtId="0" fontId="5" fillId="0" borderId="6" xfId="0" applyFont="1" applyFill="1" applyBorder="1" applyAlignment="1">
      <alignment horizontal="center" vertical="center"/>
    </xf>
    <xf numFmtId="38" fontId="5" fillId="0" borderId="6" xfId="1" applyFont="1" applyFill="1" applyBorder="1" applyAlignment="1">
      <alignment horizontal="center" vertical="center"/>
    </xf>
    <xf numFmtId="57" fontId="10" fillId="0" borderId="1" xfId="12" applyNumberFormat="1" applyFont="1" applyBorder="1" applyAlignment="1">
      <alignment horizontal="left" vertical="center"/>
    </xf>
    <xf numFmtId="0" fontId="10" fillId="0" borderId="1" xfId="12" applyFont="1" applyBorder="1" applyAlignment="1">
      <alignment horizontal="left" vertical="center" shrinkToFit="1"/>
    </xf>
    <xf numFmtId="0" fontId="5" fillId="0" borderId="1" xfId="12" applyFont="1" applyBorder="1" applyAlignment="1">
      <alignment horizontal="left" vertical="center" shrinkToFit="1"/>
    </xf>
    <xf numFmtId="0" fontId="0" fillId="0" borderId="2" xfId="0" applyBorder="1">
      <alignment vertical="center"/>
    </xf>
    <xf numFmtId="176" fontId="0" fillId="0" borderId="1" xfId="0" applyNumberFormat="1" applyBorder="1">
      <alignment vertical="center"/>
    </xf>
    <xf numFmtId="178" fontId="5" fillId="0" borderId="1" xfId="1" applyNumberFormat="1" applyFont="1" applyFill="1" applyBorder="1" applyAlignment="1">
      <alignment vertical="center"/>
    </xf>
    <xf numFmtId="176" fontId="5" fillId="0" borderId="1" xfId="1" applyNumberFormat="1" applyFont="1" applyBorder="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2"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7" fillId="0" borderId="0" xfId="0" applyFont="1" applyAlignment="1">
      <alignment horizontal="center" vertical="center"/>
    </xf>
    <xf numFmtId="176" fontId="21" fillId="0" borderId="0" xfId="0" applyNumberFormat="1" applyFont="1" applyBorder="1" applyAlignment="1">
      <alignment horizontal="center" vertical="center" shrinkToFit="1"/>
    </xf>
    <xf numFmtId="176" fontId="21" fillId="0" borderId="13" xfId="0" applyNumberFormat="1" applyFont="1" applyBorder="1" applyAlignment="1">
      <alignment horizontal="center" vertical="center" shrinkToFit="1"/>
    </xf>
    <xf numFmtId="0" fontId="0" fillId="0" borderId="0" xfId="0" applyBorder="1">
      <alignment vertical="center"/>
    </xf>
    <xf numFmtId="0" fontId="0" fillId="0" borderId="13" xfId="0" applyBorder="1">
      <alignment vertical="center"/>
    </xf>
    <xf numFmtId="0" fontId="9" fillId="0" borderId="0" xfId="0" applyFont="1" applyAlignment="1">
      <alignment horizontal="center" vertical="center"/>
    </xf>
    <xf numFmtId="179" fontId="12" fillId="2" borderId="0" xfId="0" applyNumberFormat="1" applyFont="1" applyFill="1" applyAlignment="1">
      <alignment horizontal="left" vertical="center"/>
    </xf>
    <xf numFmtId="0" fontId="0" fillId="2" borderId="0" xfId="0" applyFill="1" applyAlignment="1">
      <alignment horizontal="left" vertical="center"/>
    </xf>
    <xf numFmtId="0" fontId="0" fillId="0" borderId="0" xfId="0" applyFill="1" applyAlignment="1">
      <alignment horizontal="left" vertical="center"/>
    </xf>
    <xf numFmtId="0" fontId="12" fillId="2" borderId="0" xfId="0" applyFont="1" applyFill="1" applyAlignment="1">
      <alignment horizontal="distributed" vertical="center"/>
    </xf>
    <xf numFmtId="0" fontId="12" fillId="0" borderId="0" xfId="0" applyFont="1" applyAlignment="1">
      <alignment horizontal="distributed"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178" fontId="5" fillId="0" borderId="1" xfId="1" applyNumberFormat="1" applyFont="1" applyBorder="1">
      <alignment vertical="center"/>
    </xf>
    <xf numFmtId="178" fontId="5" fillId="2" borderId="1" xfId="1" applyNumberFormat="1" applyFont="1" applyFill="1" applyBorder="1" applyAlignment="1">
      <alignment vertical="center"/>
    </xf>
    <xf numFmtId="0" fontId="0" fillId="0" borderId="1" xfId="0" applyNumberFormat="1" applyBorder="1" applyAlignment="1">
      <alignment horizontal="center" vertical="center"/>
    </xf>
    <xf numFmtId="176" fontId="0" fillId="0" borderId="2" xfId="0" applyNumberFormat="1" applyBorder="1">
      <alignment vertical="center"/>
    </xf>
    <xf numFmtId="178" fontId="5" fillId="2" borderId="1" xfId="1" applyNumberFormat="1" applyFont="1" applyFill="1" applyBorder="1">
      <alignment vertical="center"/>
    </xf>
    <xf numFmtId="49" fontId="0" fillId="2" borderId="1" xfId="0" applyNumberFormat="1" applyFill="1" applyBorder="1" applyAlignment="1">
      <alignment horizontal="center" vertical="center"/>
    </xf>
    <xf numFmtId="176" fontId="0" fillId="0" borderId="2" xfId="0" applyNumberFormat="1" applyBorder="1" applyAlignment="1">
      <alignment vertical="center"/>
    </xf>
    <xf numFmtId="176" fontId="7" fillId="0" borderId="1" xfId="1" applyNumberFormat="1" applyFont="1" applyBorder="1" applyAlignment="1">
      <alignment vertical="center"/>
    </xf>
    <xf numFmtId="0" fontId="0" fillId="2" borderId="1" xfId="0" applyFill="1" applyBorder="1" applyAlignment="1">
      <alignment horizontal="center" vertical="center"/>
    </xf>
    <xf numFmtId="0" fontId="0" fillId="0" borderId="17" xfId="0" applyBorder="1" applyAlignment="1">
      <alignment horizontal="center" vertical="center" textRotation="255" wrapText="1"/>
    </xf>
    <xf numFmtId="0" fontId="0" fillId="0" borderId="7" xfId="0" applyBorder="1" applyAlignment="1">
      <alignment horizontal="center" vertical="center" textRotation="255"/>
    </xf>
    <xf numFmtId="0" fontId="0" fillId="0" borderId="9" xfId="0" applyBorder="1" applyAlignment="1">
      <alignment horizontal="center" vertical="center" textRotation="255" wrapText="1"/>
    </xf>
    <xf numFmtId="0" fontId="0" fillId="0" borderId="14" xfId="0" applyBorder="1" applyAlignment="1">
      <alignment horizontal="center" vertical="center" textRotation="255"/>
    </xf>
    <xf numFmtId="0" fontId="0" fillId="0" borderId="9" xfId="0" applyBorder="1" applyAlignment="1">
      <alignment horizontal="center" vertical="center" textRotation="255"/>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1" xfId="0" applyBorder="1" applyAlignment="1">
      <alignment horizontal="center" vertical="center" textRotation="255"/>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0" fillId="0" borderId="3" xfId="0" applyBorder="1" applyAlignment="1">
      <alignment horizontal="center" vertical="center" textRotation="255"/>
    </xf>
    <xf numFmtId="0" fontId="0" fillId="0" borderId="12" xfId="0" applyBorder="1" applyAlignment="1">
      <alignment horizontal="center" vertical="center" textRotation="255"/>
    </xf>
    <xf numFmtId="0" fontId="0" fillId="0" borderId="4" xfId="0" applyBorder="1" applyAlignment="1">
      <alignment horizontal="center" vertical="center" textRotation="255"/>
    </xf>
    <xf numFmtId="0" fontId="0" fillId="0" borderId="1" xfId="0" applyFont="1" applyFill="1" applyBorder="1" applyAlignment="1">
      <alignment horizontal="left" vertical="center" indent="2"/>
    </xf>
    <xf numFmtId="176" fontId="10" fillId="0" borderId="5" xfId="1" applyNumberFormat="1" applyFont="1" applyFill="1" applyBorder="1" applyAlignment="1">
      <alignment horizontal="center" vertical="center"/>
    </xf>
    <xf numFmtId="176" fontId="10" fillId="0" borderId="6" xfId="1" applyNumberFormat="1" applyFont="1" applyFill="1" applyBorder="1" applyAlignment="1">
      <alignment horizontal="center" vertical="center"/>
    </xf>
    <xf numFmtId="0" fontId="0" fillId="3" borderId="5" xfId="0" applyFont="1" applyFill="1" applyBorder="1" applyAlignment="1">
      <alignment vertical="center" shrinkToFit="1"/>
    </xf>
    <xf numFmtId="0" fontId="0" fillId="3" borderId="11" xfId="0" applyFont="1" applyFill="1" applyBorder="1" applyAlignment="1">
      <alignment vertical="center" shrinkToFit="1"/>
    </xf>
    <xf numFmtId="0" fontId="0" fillId="3" borderId="6" xfId="0" applyFont="1" applyFill="1" applyBorder="1" applyAlignment="1">
      <alignment vertical="center" shrinkToFit="1"/>
    </xf>
    <xf numFmtId="0" fontId="0" fillId="0" borderId="5" xfId="0" applyFont="1" applyFill="1" applyBorder="1" applyAlignment="1">
      <alignment horizontal="left" vertical="center"/>
    </xf>
    <xf numFmtId="0" fontId="0" fillId="0" borderId="11" xfId="0" applyFont="1" applyFill="1" applyBorder="1" applyAlignment="1">
      <alignment horizontal="left" vertical="center"/>
    </xf>
    <xf numFmtId="0" fontId="0" fillId="0" borderId="6" xfId="0" applyFont="1" applyFill="1" applyBorder="1" applyAlignment="1">
      <alignment horizontal="left" vertical="center"/>
    </xf>
    <xf numFmtId="0" fontId="0" fillId="0" borderId="5" xfId="0" applyFont="1" applyBorder="1" applyAlignment="1">
      <alignment horizontal="left" vertical="center"/>
    </xf>
    <xf numFmtId="0" fontId="0" fillId="0" borderId="11" xfId="0" applyFont="1" applyBorder="1" applyAlignment="1">
      <alignment horizontal="left" vertical="center"/>
    </xf>
    <xf numFmtId="0" fontId="0" fillId="0" borderId="6" xfId="0" applyFont="1" applyBorder="1" applyAlignment="1">
      <alignment horizontal="left"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177" fontId="0" fillId="0" borderId="11" xfId="0" applyNumberFormat="1" applyBorder="1" applyAlignment="1">
      <alignment horizontal="center" vertical="center"/>
    </xf>
    <xf numFmtId="177" fontId="0" fillId="2" borderId="11" xfId="0" applyNumberFormat="1" applyFill="1" applyBorder="1" applyAlignment="1">
      <alignment horizontal="center" vertical="center"/>
    </xf>
    <xf numFmtId="177" fontId="0" fillId="2" borderId="6" xfId="0" applyNumberFormat="1" applyFill="1" applyBorder="1" applyAlignment="1">
      <alignment horizontal="center" vertical="center"/>
    </xf>
    <xf numFmtId="177" fontId="0" fillId="0" borderId="11" xfId="0" applyNumberFormat="1" applyFill="1" applyBorder="1" applyAlignment="1">
      <alignment horizontal="center" vertical="center"/>
    </xf>
    <xf numFmtId="177" fontId="0" fillId="0" borderId="6" xfId="0" applyNumberForma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2" fillId="0" borderId="26" xfId="0" applyFont="1" applyBorder="1" applyAlignment="1">
      <alignment horizontal="left" vertical="center" indent="4"/>
    </xf>
    <xf numFmtId="0" fontId="12" fillId="0" borderId="27" xfId="0" applyFont="1" applyBorder="1" applyAlignment="1">
      <alignment horizontal="left" vertical="center" indent="4"/>
    </xf>
    <xf numFmtId="0" fontId="12" fillId="0" borderId="28" xfId="0" applyFont="1" applyBorder="1" applyAlignment="1">
      <alignment horizontal="left" vertical="center" indent="4"/>
    </xf>
    <xf numFmtId="0" fontId="12" fillId="0" borderId="30" xfId="0" applyFont="1" applyBorder="1" applyAlignment="1">
      <alignment horizontal="left" vertical="center" indent="4"/>
    </xf>
    <xf numFmtId="0" fontId="12" fillId="0" borderId="24" xfId="0" applyFont="1" applyBorder="1" applyAlignment="1">
      <alignment horizontal="left" vertical="center" indent="4"/>
    </xf>
    <xf numFmtId="0" fontId="12" fillId="0" borderId="25" xfId="0" applyFont="1" applyBorder="1" applyAlignment="1">
      <alignment horizontal="left" vertical="center" indent="4"/>
    </xf>
    <xf numFmtId="176" fontId="10" fillId="2" borderId="5" xfId="1" applyNumberFormat="1" applyFont="1" applyFill="1" applyBorder="1" applyAlignment="1">
      <alignment horizontal="center" vertical="center"/>
    </xf>
    <xf numFmtId="176" fontId="10" fillId="2" borderId="6" xfId="1" applyNumberFormat="1" applyFont="1" applyFill="1" applyBorder="1" applyAlignment="1">
      <alignment horizontal="center" vertical="center"/>
    </xf>
    <xf numFmtId="0" fontId="0" fillId="3" borderId="5" xfId="0" applyFont="1" applyFill="1" applyBorder="1" applyAlignment="1">
      <alignment horizontal="left" vertical="center"/>
    </xf>
    <xf numFmtId="0" fontId="0" fillId="3" borderId="11" xfId="0" applyFont="1" applyFill="1" applyBorder="1" applyAlignment="1">
      <alignment horizontal="left" vertical="center"/>
    </xf>
    <xf numFmtId="0" fontId="0" fillId="0" borderId="23" xfId="0" applyFont="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32" fillId="0" borderId="5" xfId="0" applyFont="1" applyBorder="1" applyAlignment="1">
      <alignment horizontal="distributed" vertical="center"/>
    </xf>
    <xf numFmtId="0" fontId="32" fillId="0" borderId="11" xfId="0" applyFont="1" applyBorder="1" applyAlignment="1">
      <alignment horizontal="distributed" vertical="center"/>
    </xf>
    <xf numFmtId="0" fontId="32" fillId="0" borderId="6" xfId="0" applyFont="1" applyBorder="1" applyAlignment="1">
      <alignment horizontal="distributed" vertical="center"/>
    </xf>
    <xf numFmtId="0" fontId="0" fillId="0" borderId="13" xfId="0" applyBorder="1" applyAlignment="1">
      <alignment horizontal="right" vertical="center"/>
    </xf>
    <xf numFmtId="0" fontId="0" fillId="0" borderId="11" xfId="0" applyFill="1" applyBorder="1" applyAlignment="1">
      <alignment horizontal="center" vertical="center"/>
    </xf>
    <xf numFmtId="180" fontId="0" fillId="0" borderId="6" xfId="0" applyNumberFormat="1" applyFill="1" applyBorder="1" applyAlignment="1">
      <alignment horizontal="center" vertical="center"/>
    </xf>
    <xf numFmtId="180" fontId="0" fillId="0" borderId="1" xfId="0" applyNumberFormat="1" applyFill="1" applyBorder="1" applyAlignment="1">
      <alignment horizontal="center" vertical="center"/>
    </xf>
    <xf numFmtId="3" fontId="21" fillId="0" borderId="23" xfId="0" applyNumberFormat="1" applyFont="1" applyBorder="1" applyAlignment="1">
      <alignment horizontal="center" vertical="center" shrinkToFit="1"/>
    </xf>
    <xf numFmtId="3" fontId="21" fillId="0" borderId="38" xfId="0" applyNumberFormat="1" applyFont="1" applyBorder="1" applyAlignment="1">
      <alignment horizontal="center" vertical="center" shrinkToFit="1"/>
    </xf>
    <xf numFmtId="3" fontId="21" fillId="0" borderId="39" xfId="0" applyNumberFormat="1" applyFont="1" applyBorder="1" applyAlignment="1">
      <alignment horizontal="center" vertical="center" shrinkToFit="1"/>
    </xf>
    <xf numFmtId="3" fontId="21" fillId="0" borderId="40" xfId="0" applyNumberFormat="1" applyFont="1" applyBorder="1" applyAlignment="1">
      <alignment horizontal="center" vertical="center" shrinkToFit="1"/>
    </xf>
    <xf numFmtId="180" fontId="0" fillId="2" borderId="6" xfId="0" applyNumberFormat="1" applyFill="1" applyBorder="1" applyAlignment="1">
      <alignment horizontal="center" vertical="center"/>
    </xf>
    <xf numFmtId="180" fontId="0" fillId="2" borderId="1" xfId="0" applyNumberFormat="1" applyFill="1" applyBorder="1" applyAlignment="1">
      <alignment horizontal="center" vertical="center"/>
    </xf>
    <xf numFmtId="0" fontId="0" fillId="0" borderId="35" xfId="0" applyBorder="1" applyAlignment="1">
      <alignment horizontal="center" vertical="center" textRotation="255"/>
    </xf>
    <xf numFmtId="0" fontId="0" fillId="3" borderId="17" xfId="0" applyFont="1" applyFill="1" applyBorder="1" applyAlignment="1">
      <alignment horizontal="left" vertical="center" shrinkToFit="1"/>
    </xf>
    <xf numFmtId="0" fontId="0" fillId="3" borderId="18" xfId="0" applyFont="1" applyFill="1" applyBorder="1" applyAlignment="1">
      <alignment horizontal="left" vertical="center" shrinkToFit="1"/>
    </xf>
    <xf numFmtId="0" fontId="0" fillId="3" borderId="15" xfId="0" applyFont="1" applyFill="1" applyBorder="1" applyAlignment="1">
      <alignment horizontal="left" vertical="center" shrinkToFit="1"/>
    </xf>
    <xf numFmtId="0" fontId="0" fillId="3" borderId="13" xfId="0" applyFont="1" applyFill="1" applyBorder="1" applyAlignment="1">
      <alignment horizontal="left" vertical="center" shrinkToFit="1"/>
    </xf>
    <xf numFmtId="176" fontId="10" fillId="0" borderId="17" xfId="1" applyNumberFormat="1" applyFont="1" applyFill="1" applyBorder="1" applyAlignment="1">
      <alignment horizontal="center" vertical="center"/>
    </xf>
    <xf numFmtId="176" fontId="10" fillId="0" borderId="7" xfId="1" applyNumberFormat="1" applyFont="1" applyFill="1" applyBorder="1" applyAlignment="1">
      <alignment horizontal="center" vertical="center"/>
    </xf>
    <xf numFmtId="176" fontId="10" fillId="0" borderId="15" xfId="1" applyNumberFormat="1" applyFont="1" applyFill="1" applyBorder="1" applyAlignment="1">
      <alignment horizontal="center" vertical="center"/>
    </xf>
    <xf numFmtId="176" fontId="10" fillId="0" borderId="16" xfId="1" applyNumberFormat="1" applyFont="1" applyFill="1" applyBorder="1" applyAlignment="1">
      <alignment horizontal="center" vertical="center"/>
    </xf>
    <xf numFmtId="176" fontId="10" fillId="0" borderId="3" xfId="1" applyNumberFormat="1" applyFont="1" applyBorder="1" applyAlignment="1">
      <alignment horizontal="right" vertical="center"/>
    </xf>
    <xf numFmtId="176" fontId="10" fillId="0" borderId="4" xfId="1" applyNumberFormat="1" applyFont="1" applyBorder="1" applyAlignment="1">
      <alignment horizontal="right" vertical="center"/>
    </xf>
    <xf numFmtId="176" fontId="10" fillId="2" borderId="3" xfId="1" applyNumberFormat="1" applyFont="1" applyFill="1" applyBorder="1" applyAlignment="1">
      <alignment horizontal="right" vertical="center"/>
    </xf>
    <xf numFmtId="176" fontId="10" fillId="2" borderId="4" xfId="1" applyNumberFormat="1" applyFont="1" applyFill="1" applyBorder="1" applyAlignment="1">
      <alignment horizontal="right" vertical="center"/>
    </xf>
    <xf numFmtId="0" fontId="5" fillId="0" borderId="3" xfId="12" applyFont="1" applyBorder="1" applyAlignment="1">
      <alignment horizontal="center" vertical="center"/>
    </xf>
    <xf numFmtId="0" fontId="5" fillId="0" borderId="4" xfId="12" applyFont="1" applyBorder="1" applyAlignment="1">
      <alignment horizontal="center" vertical="center"/>
    </xf>
    <xf numFmtId="0" fontId="5" fillId="2" borderId="1" xfId="12" applyFont="1" applyFill="1" applyBorder="1" applyAlignment="1">
      <alignment horizontal="center" vertical="center"/>
    </xf>
    <xf numFmtId="0" fontId="5" fillId="2" borderId="1" xfId="12" applyFont="1" applyFill="1" applyBorder="1" applyAlignment="1">
      <alignment horizontal="center" vertical="center" wrapText="1"/>
    </xf>
    <xf numFmtId="0" fontId="5" fillId="2" borderId="3" xfId="12" applyFont="1" applyFill="1" applyBorder="1" applyAlignment="1">
      <alignment horizontal="center" vertical="center"/>
    </xf>
    <xf numFmtId="0" fontId="5" fillId="2" borderId="4" xfId="12" applyFont="1" applyFill="1" applyBorder="1" applyAlignment="1">
      <alignment horizontal="center" vertical="center"/>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4" borderId="5" xfId="7" applyFont="1" applyFill="1" applyBorder="1" applyAlignment="1">
      <alignment horizontal="center" vertical="center"/>
    </xf>
    <xf numFmtId="0" fontId="2" fillId="4" borderId="11" xfId="7" applyFont="1" applyFill="1" applyBorder="1" applyAlignment="1">
      <alignment horizontal="center" vertical="center"/>
    </xf>
    <xf numFmtId="0" fontId="2" fillId="4" borderId="6" xfId="7" applyFont="1" applyFill="1" applyBorder="1" applyAlignment="1">
      <alignment horizontal="center" vertical="center"/>
    </xf>
    <xf numFmtId="0" fontId="23" fillId="0" borderId="5" xfId="7" applyFont="1" applyBorder="1" applyAlignment="1">
      <alignment horizontal="center" vertical="center"/>
    </xf>
    <xf numFmtId="0" fontId="23" fillId="0" borderId="11" xfId="7" applyFont="1" applyBorder="1" applyAlignment="1">
      <alignment horizontal="center" vertical="center"/>
    </xf>
    <xf numFmtId="0" fontId="23" fillId="0" borderId="6" xfId="7" applyFont="1" applyBorder="1" applyAlignment="1">
      <alignment horizontal="center" vertical="center"/>
    </xf>
    <xf numFmtId="0" fontId="19" fillId="0" borderId="1" xfId="12" applyFont="1" applyBorder="1" applyAlignment="1">
      <alignment horizontal="center" vertical="center"/>
    </xf>
    <xf numFmtId="57" fontId="19" fillId="0" borderId="1" xfId="12" applyNumberFormat="1" applyFont="1" applyBorder="1" applyAlignment="1">
      <alignment horizontal="center" vertical="center"/>
    </xf>
    <xf numFmtId="0" fontId="31" fillId="0" borderId="1" xfId="12" applyFont="1" applyBorder="1">
      <alignment vertical="center"/>
    </xf>
    <xf numFmtId="0" fontId="31" fillId="0" borderId="5" xfId="12" applyFont="1" applyBorder="1" applyAlignment="1">
      <alignment horizontal="center" vertical="center"/>
    </xf>
    <xf numFmtId="0" fontId="31" fillId="0" borderId="19" xfId="12" applyFont="1" applyBorder="1" applyAlignment="1">
      <alignment horizontal="center" vertical="center"/>
    </xf>
    <xf numFmtId="0" fontId="0" fillId="0" borderId="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7" xfId="0" applyFont="1" applyBorder="1" applyAlignment="1">
      <alignment horizontal="center" vertical="center" wrapText="1"/>
    </xf>
    <xf numFmtId="0" fontId="0" fillId="0" borderId="18"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31" fillId="0" borderId="22" xfId="12" applyFont="1" applyBorder="1" applyAlignment="1">
      <alignment horizontal="center" vertical="center"/>
    </xf>
    <xf numFmtId="0" fontId="35" fillId="0" borderId="11" xfId="12" applyFont="1" applyBorder="1" applyAlignment="1">
      <alignment horizontal="center" vertical="center"/>
    </xf>
    <xf numFmtId="0" fontId="35" fillId="0" borderId="6" xfId="12" applyFont="1" applyBorder="1" applyAlignment="1">
      <alignment horizontal="center" vertical="center"/>
    </xf>
    <xf numFmtId="183" fontId="31" fillId="0" borderId="1" xfId="12" applyNumberFormat="1" applyFont="1" applyBorder="1" applyAlignment="1">
      <alignment horizontal="right" vertical="center"/>
    </xf>
    <xf numFmtId="0" fontId="0" fillId="0" borderId="11" xfId="0" applyFont="1" applyBorder="1" applyAlignment="1">
      <alignment horizontal="center" vertical="center"/>
    </xf>
    <xf numFmtId="0" fontId="0" fillId="0" borderId="18" xfId="0" applyFont="1" applyFill="1" applyBorder="1" applyAlignment="1">
      <alignment horizontal="center" vertical="center" wrapText="1"/>
    </xf>
    <xf numFmtId="0" fontId="0" fillId="0" borderId="18"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57" fontId="36" fillId="0" borderId="1" xfId="12" applyNumberFormat="1" applyFont="1" applyBorder="1" applyAlignment="1">
      <alignment horizontal="center" vertical="center"/>
    </xf>
    <xf numFmtId="0" fontId="19" fillId="0" borderId="1" xfId="12" applyFont="1" applyBorder="1" applyAlignment="1">
      <alignment horizontal="left" vertical="center"/>
    </xf>
    <xf numFmtId="56" fontId="31" fillId="0" borderId="1" xfId="12" applyNumberFormat="1" applyFont="1" applyBorder="1">
      <alignment vertical="center"/>
    </xf>
    <xf numFmtId="183" fontId="31" fillId="0" borderId="5" xfId="12" applyNumberFormat="1" applyFont="1" applyBorder="1" applyAlignment="1">
      <alignment horizontal="right" vertical="center"/>
    </xf>
    <xf numFmtId="183" fontId="31" fillId="0" borderId="11" xfId="12" applyNumberFormat="1" applyFont="1" applyBorder="1" applyAlignment="1">
      <alignment horizontal="right" vertical="center"/>
    </xf>
    <xf numFmtId="183" fontId="31" fillId="0" borderId="6" xfId="12" applyNumberFormat="1" applyFont="1" applyBorder="1" applyAlignment="1">
      <alignment horizontal="right" vertical="center"/>
    </xf>
    <xf numFmtId="0" fontId="0" fillId="2" borderId="1" xfId="12" applyFont="1" applyFill="1" applyBorder="1" applyAlignment="1">
      <alignment horizontal="center" vertical="center"/>
    </xf>
    <xf numFmtId="0" fontId="0" fillId="2" borderId="1" xfId="12" applyFont="1" applyFill="1" applyBorder="1" applyAlignment="1">
      <alignment horizontal="center" vertical="center" wrapText="1"/>
    </xf>
  </cellXfs>
  <cellStyles count="14">
    <cellStyle name="桁区切り" xfId="1" builtinId="6"/>
    <cellStyle name="桁区切り 2" xfId="2" xr:uid="{00000000-0005-0000-0000-000001000000}"/>
    <cellStyle name="標準" xfId="0" builtinId="0"/>
    <cellStyle name="標準 10" xfId="3" xr:uid="{00000000-0005-0000-0000-000003000000}"/>
    <cellStyle name="標準 12" xfId="4" xr:uid="{00000000-0005-0000-0000-000004000000}"/>
    <cellStyle name="標準 13" xfId="5" xr:uid="{00000000-0005-0000-0000-000005000000}"/>
    <cellStyle name="標準 15" xfId="6" xr:uid="{00000000-0005-0000-0000-000006000000}"/>
    <cellStyle name="標準 2" xfId="7" xr:uid="{00000000-0005-0000-0000-000007000000}"/>
    <cellStyle name="標準 2 2" xfId="8" xr:uid="{00000000-0005-0000-0000-000008000000}"/>
    <cellStyle name="標準 27" xfId="9" xr:uid="{00000000-0005-0000-0000-000009000000}"/>
    <cellStyle name="標準 3" xfId="10" xr:uid="{00000000-0005-0000-0000-00000A000000}"/>
    <cellStyle name="標準 4" xfId="11" xr:uid="{00000000-0005-0000-0000-00000B000000}"/>
    <cellStyle name="標準 7" xfId="12" xr:uid="{00000000-0005-0000-0000-00000C000000}"/>
    <cellStyle name="標準 7 4" xfId="13" xr:uid="{00000000-0005-0000-0000-00000D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166481</xdr:colOff>
      <xdr:row>7</xdr:row>
      <xdr:rowOff>24019</xdr:rowOff>
    </xdr:from>
    <xdr:to>
      <xdr:col>29</xdr:col>
      <xdr:colOff>233779</xdr:colOff>
      <xdr:row>13</xdr:row>
      <xdr:rowOff>57150</xdr:rowOff>
    </xdr:to>
    <xdr:sp macro="" textlink="">
      <xdr:nvSpPr>
        <xdr:cNvPr id="2" name="正方形/長方形 1">
          <a:extLst>
            <a:ext uri="{FF2B5EF4-FFF2-40B4-BE49-F238E27FC236}">
              <a16:creationId xmlns:a16="http://schemas.microsoft.com/office/drawing/2014/main" id="{AF20FC1F-1D09-4799-A9BD-2F8AB59EEC80}"/>
            </a:ext>
          </a:extLst>
        </xdr:cNvPr>
        <xdr:cNvSpPr/>
      </xdr:nvSpPr>
      <xdr:spPr>
        <a:xfrm>
          <a:off x="7081631" y="1538494"/>
          <a:ext cx="2267573" cy="1176131"/>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住所・施設名・法人名・</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請求人氏名を入力してください。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109968</xdr:colOff>
      <xdr:row>35</xdr:row>
      <xdr:rowOff>7033</xdr:rowOff>
    </xdr:from>
    <xdr:to>
      <xdr:col>29</xdr:col>
      <xdr:colOff>263609</xdr:colOff>
      <xdr:row>38</xdr:row>
      <xdr:rowOff>15322</xdr:rowOff>
    </xdr:to>
    <xdr:sp macro="" textlink="">
      <xdr:nvSpPr>
        <xdr:cNvPr id="3" name="正方形/長方形 2">
          <a:extLst>
            <a:ext uri="{FF2B5EF4-FFF2-40B4-BE49-F238E27FC236}">
              <a16:creationId xmlns:a16="http://schemas.microsoft.com/office/drawing/2014/main" id="{7B84FFAF-2CEE-455A-95FA-1264CFE7603A}"/>
            </a:ext>
          </a:extLst>
        </xdr:cNvPr>
        <xdr:cNvSpPr/>
      </xdr:nvSpPr>
      <xdr:spPr>
        <a:xfrm>
          <a:off x="7348968" y="8703772"/>
          <a:ext cx="2042076" cy="877963"/>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前月分精算がある場合は入力</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204169</xdr:colOff>
      <xdr:row>42</xdr:row>
      <xdr:rowOff>2477</xdr:rowOff>
    </xdr:from>
    <xdr:to>
      <xdr:col>29</xdr:col>
      <xdr:colOff>275195</xdr:colOff>
      <xdr:row>46</xdr:row>
      <xdr:rowOff>2071</xdr:rowOff>
    </xdr:to>
    <xdr:sp macro="" textlink="">
      <xdr:nvSpPr>
        <xdr:cNvPr id="4" name="正方形/長方形 3">
          <a:extLst>
            <a:ext uri="{FF2B5EF4-FFF2-40B4-BE49-F238E27FC236}">
              <a16:creationId xmlns:a16="http://schemas.microsoft.com/office/drawing/2014/main" id="{2F9338FB-47C6-4752-9C47-C406C8B5EFDF}"/>
            </a:ext>
          </a:extLst>
        </xdr:cNvPr>
        <xdr:cNvSpPr/>
      </xdr:nvSpPr>
      <xdr:spPr>
        <a:xfrm>
          <a:off x="7119319" y="10556177"/>
          <a:ext cx="2271301" cy="894944"/>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振込先を入力して下さい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142875</xdr:colOff>
      <xdr:row>34</xdr:row>
      <xdr:rowOff>284509</xdr:rowOff>
    </xdr:from>
    <xdr:to>
      <xdr:col>23</xdr:col>
      <xdr:colOff>10768</xdr:colOff>
      <xdr:row>37</xdr:row>
      <xdr:rowOff>284508</xdr:rowOff>
    </xdr:to>
    <xdr:sp macro="" textlink="">
      <xdr:nvSpPr>
        <xdr:cNvPr id="5" name="右中かっこ 4">
          <a:extLst>
            <a:ext uri="{FF2B5EF4-FFF2-40B4-BE49-F238E27FC236}">
              <a16:creationId xmlns:a16="http://schemas.microsoft.com/office/drawing/2014/main" id="{E924E955-D856-4533-B206-EF53419B7509}"/>
            </a:ext>
          </a:extLst>
        </xdr:cNvPr>
        <xdr:cNvSpPr/>
      </xdr:nvSpPr>
      <xdr:spPr>
        <a:xfrm>
          <a:off x="7058025" y="8628409"/>
          <a:ext cx="182218" cy="857249"/>
        </a:xfrm>
        <a:prstGeom prst="rightBrace">
          <a:avLst>
            <a:gd name="adj1" fmla="val 36956"/>
            <a:gd name="adj2" fmla="val 5059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147431</xdr:colOff>
      <xdr:row>0</xdr:row>
      <xdr:rowOff>200025</xdr:rowOff>
    </xdr:from>
    <xdr:to>
      <xdr:col>29</xdr:col>
      <xdr:colOff>214729</xdr:colOff>
      <xdr:row>3</xdr:row>
      <xdr:rowOff>19050</xdr:rowOff>
    </xdr:to>
    <xdr:sp macro="" textlink="">
      <xdr:nvSpPr>
        <xdr:cNvPr id="7" name="正方形/長方形 6">
          <a:extLst>
            <a:ext uri="{FF2B5EF4-FFF2-40B4-BE49-F238E27FC236}">
              <a16:creationId xmlns:a16="http://schemas.microsoft.com/office/drawing/2014/main" id="{D940F2BE-B7F7-4126-BBE1-8830DC2BAD62}"/>
            </a:ext>
          </a:extLst>
        </xdr:cNvPr>
        <xdr:cNvSpPr/>
      </xdr:nvSpPr>
      <xdr:spPr>
        <a:xfrm>
          <a:off x="7062581" y="200025"/>
          <a:ext cx="2267573" cy="571500"/>
        </a:xfrm>
        <a:prstGeom prst="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i="0" baseline="0">
              <a:solidFill>
                <a:schemeClr val="tx1"/>
              </a:solidFill>
              <a:latin typeface="BIZ UDゴシック" panose="020B0400000000000000" pitchFamily="49" charset="-128"/>
              <a:ea typeface="BIZ UDゴシック" panose="020B0400000000000000" pitchFamily="49" charset="-128"/>
            </a:rPr>
            <a:t>黄セルだけ入力してください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95115</xdr:colOff>
      <xdr:row>38</xdr:row>
      <xdr:rowOff>180302</xdr:rowOff>
    </xdr:from>
    <xdr:to>
      <xdr:col>34</xdr:col>
      <xdr:colOff>295990</xdr:colOff>
      <xdr:row>40</xdr:row>
      <xdr:rowOff>173932</xdr:rowOff>
    </xdr:to>
    <xdr:sp macro="" textlink="">
      <xdr:nvSpPr>
        <xdr:cNvPr id="10" name="正方形/長方形 9">
          <a:extLst>
            <a:ext uri="{FF2B5EF4-FFF2-40B4-BE49-F238E27FC236}">
              <a16:creationId xmlns:a16="http://schemas.microsoft.com/office/drawing/2014/main" id="{921086F2-6BBC-4288-9F08-3D4D7568999A}"/>
            </a:ext>
          </a:extLst>
        </xdr:cNvPr>
        <xdr:cNvSpPr/>
      </xdr:nvSpPr>
      <xdr:spPr>
        <a:xfrm>
          <a:off x="7347253" y="9770992"/>
          <a:ext cx="3669289" cy="571699"/>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加算率変更等による差額など、</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前月分よりも遡っての精算を行う際に記載してください。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120734</xdr:colOff>
      <xdr:row>30</xdr:row>
      <xdr:rowOff>260961</xdr:rowOff>
    </xdr:from>
    <xdr:to>
      <xdr:col>30</xdr:col>
      <xdr:colOff>68746</xdr:colOff>
      <xdr:row>32</xdr:row>
      <xdr:rowOff>42656</xdr:rowOff>
    </xdr:to>
    <xdr:sp macro="" textlink="">
      <xdr:nvSpPr>
        <xdr:cNvPr id="12" name="正方形/長方形 11">
          <a:extLst>
            <a:ext uri="{FF2B5EF4-FFF2-40B4-BE49-F238E27FC236}">
              <a16:creationId xmlns:a16="http://schemas.microsoft.com/office/drawing/2014/main" id="{5E90EF2F-1FE4-4CD2-AD5C-742FFB58572F}"/>
            </a:ext>
          </a:extLst>
        </xdr:cNvPr>
        <xdr:cNvSpPr/>
      </xdr:nvSpPr>
      <xdr:spPr>
        <a:xfrm>
          <a:off x="7035884" y="7499961"/>
          <a:ext cx="2462612" cy="35319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障害児保育加算分がある場合は入力</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65688</xdr:colOff>
      <xdr:row>39</xdr:row>
      <xdr:rowOff>170794</xdr:rowOff>
    </xdr:from>
    <xdr:to>
      <xdr:col>23</xdr:col>
      <xdr:colOff>95115</xdr:colOff>
      <xdr:row>39</xdr:row>
      <xdr:rowOff>177118</xdr:rowOff>
    </xdr:to>
    <xdr:cxnSp macro="">
      <xdr:nvCxnSpPr>
        <xdr:cNvPr id="16" name="直線矢印コネクタ 15">
          <a:extLst>
            <a:ext uri="{FF2B5EF4-FFF2-40B4-BE49-F238E27FC236}">
              <a16:creationId xmlns:a16="http://schemas.microsoft.com/office/drawing/2014/main" id="{D6F80424-26A1-4B6C-92F8-FBA226E9D8EF}"/>
            </a:ext>
          </a:extLst>
        </xdr:cNvPr>
        <xdr:cNvCxnSpPr>
          <a:stCxn id="10" idx="1"/>
        </xdr:cNvCxnSpPr>
      </xdr:nvCxnSpPr>
      <xdr:spPr>
        <a:xfrm flipH="1" flipV="1">
          <a:off x="7002516" y="10050518"/>
          <a:ext cx="344737" cy="6324"/>
        </a:xfrm>
        <a:prstGeom prst="straightConnector1">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273326</xdr:colOff>
      <xdr:row>0</xdr:row>
      <xdr:rowOff>223630</xdr:rowOff>
    </xdr:from>
    <xdr:to>
      <xdr:col>15</xdr:col>
      <xdr:colOff>561356</xdr:colOff>
      <xdr:row>2</xdr:row>
      <xdr:rowOff>87381</xdr:rowOff>
    </xdr:to>
    <xdr:sp macro="" textlink="">
      <xdr:nvSpPr>
        <xdr:cNvPr id="2" name="正方形/長方形 1">
          <a:extLst>
            <a:ext uri="{FF2B5EF4-FFF2-40B4-BE49-F238E27FC236}">
              <a16:creationId xmlns:a16="http://schemas.microsoft.com/office/drawing/2014/main" id="{6D65BE04-0E64-4A0D-8CAB-F7B91F1EE806}"/>
            </a:ext>
          </a:extLst>
        </xdr:cNvPr>
        <xdr:cNvSpPr/>
      </xdr:nvSpPr>
      <xdr:spPr>
        <a:xfrm>
          <a:off x="7874276" y="223630"/>
          <a:ext cx="2269230" cy="349526"/>
        </a:xfrm>
        <a:prstGeom prst="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i="0" baseline="0">
              <a:solidFill>
                <a:schemeClr val="tx1"/>
              </a:solidFill>
              <a:latin typeface="BIZ UDゴシック" panose="020B0400000000000000" pitchFamily="49" charset="-128"/>
              <a:ea typeface="BIZ UDゴシック" panose="020B0400000000000000" pitchFamily="49" charset="-128"/>
            </a:rPr>
            <a:t>黄セルだけ入力してください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423983</xdr:colOff>
      <xdr:row>38</xdr:row>
      <xdr:rowOff>216854</xdr:rowOff>
    </xdr:from>
    <xdr:to>
      <xdr:col>13</xdr:col>
      <xdr:colOff>639540</xdr:colOff>
      <xdr:row>41</xdr:row>
      <xdr:rowOff>76518</xdr:rowOff>
    </xdr:to>
    <xdr:sp macro="" textlink="">
      <xdr:nvSpPr>
        <xdr:cNvPr id="2" name="正方形/長方形 1">
          <a:extLst>
            <a:ext uri="{FF2B5EF4-FFF2-40B4-BE49-F238E27FC236}">
              <a16:creationId xmlns:a16="http://schemas.microsoft.com/office/drawing/2014/main" id="{262B4068-8A74-4347-96D6-03108F6D2188}"/>
            </a:ext>
          </a:extLst>
        </xdr:cNvPr>
        <xdr:cNvSpPr/>
      </xdr:nvSpPr>
      <xdr:spPr>
        <a:xfrm>
          <a:off x="9468592" y="9029550"/>
          <a:ext cx="2277926" cy="555403"/>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この範囲は、すべて自動入力です</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入力の必要はありません</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125845</xdr:colOff>
      <xdr:row>37</xdr:row>
      <xdr:rowOff>13356</xdr:rowOff>
    </xdr:from>
    <xdr:to>
      <xdr:col>10</xdr:col>
      <xdr:colOff>276047</xdr:colOff>
      <xdr:row>42</xdr:row>
      <xdr:rowOff>221791</xdr:rowOff>
    </xdr:to>
    <xdr:sp macro="" textlink="">
      <xdr:nvSpPr>
        <xdr:cNvPr id="3" name="右中かっこ 2">
          <a:extLst>
            <a:ext uri="{FF2B5EF4-FFF2-40B4-BE49-F238E27FC236}">
              <a16:creationId xmlns:a16="http://schemas.microsoft.com/office/drawing/2014/main" id="{BD753D40-2FC1-4F0D-8CC7-0F7B20A8F4A5}"/>
            </a:ext>
          </a:extLst>
        </xdr:cNvPr>
        <xdr:cNvSpPr/>
      </xdr:nvSpPr>
      <xdr:spPr>
        <a:xfrm>
          <a:off x="9170454" y="8594139"/>
          <a:ext cx="150202" cy="1368000"/>
        </a:xfrm>
        <a:prstGeom prst="rightBrace">
          <a:avLst>
            <a:gd name="adj1" fmla="val 36956"/>
            <a:gd name="adj2" fmla="val 5059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179294</xdr:colOff>
      <xdr:row>2</xdr:row>
      <xdr:rowOff>0</xdr:rowOff>
    </xdr:from>
    <xdr:to>
      <xdr:col>13</xdr:col>
      <xdr:colOff>526675</xdr:colOff>
      <xdr:row>4</xdr:row>
      <xdr:rowOff>11205</xdr:rowOff>
    </xdr:to>
    <xdr:sp macro="" textlink="">
      <xdr:nvSpPr>
        <xdr:cNvPr id="4" name="正方形/長方形 3">
          <a:extLst>
            <a:ext uri="{FF2B5EF4-FFF2-40B4-BE49-F238E27FC236}">
              <a16:creationId xmlns:a16="http://schemas.microsoft.com/office/drawing/2014/main" id="{72E9C79C-21B2-4F33-84D4-45CD840D3C0C}"/>
            </a:ext>
          </a:extLst>
        </xdr:cNvPr>
        <xdr:cNvSpPr/>
      </xdr:nvSpPr>
      <xdr:spPr>
        <a:xfrm>
          <a:off x="9278470" y="448235"/>
          <a:ext cx="2398058" cy="459441"/>
        </a:xfrm>
        <a:prstGeom prst="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i="0" baseline="0">
              <a:solidFill>
                <a:schemeClr val="tx1"/>
              </a:solidFill>
              <a:latin typeface="BIZ UDゴシック" panose="020B0400000000000000" pitchFamily="49" charset="-128"/>
              <a:ea typeface="BIZ UDゴシック" panose="020B0400000000000000" pitchFamily="49" charset="-128"/>
            </a:rPr>
            <a:t>黄セルの欄だけ入力してください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117662</xdr:colOff>
      <xdr:row>0</xdr:row>
      <xdr:rowOff>131109</xdr:rowOff>
    </xdr:from>
    <xdr:to>
      <xdr:col>18</xdr:col>
      <xdr:colOff>663451</xdr:colOff>
      <xdr:row>2</xdr:row>
      <xdr:rowOff>205068</xdr:rowOff>
    </xdr:to>
    <xdr:sp macro="" textlink="">
      <xdr:nvSpPr>
        <xdr:cNvPr id="2" name="正方形/長方形 1">
          <a:extLst>
            <a:ext uri="{FF2B5EF4-FFF2-40B4-BE49-F238E27FC236}">
              <a16:creationId xmlns:a16="http://schemas.microsoft.com/office/drawing/2014/main" id="{8A47412D-E228-4587-9490-5BC96C5ECEC6}"/>
            </a:ext>
          </a:extLst>
        </xdr:cNvPr>
        <xdr:cNvSpPr/>
      </xdr:nvSpPr>
      <xdr:spPr>
        <a:xfrm>
          <a:off x="10214162" y="131109"/>
          <a:ext cx="2269814" cy="540684"/>
        </a:xfrm>
        <a:prstGeom prst="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i="0" baseline="0">
              <a:solidFill>
                <a:schemeClr val="tx1"/>
              </a:solidFill>
              <a:latin typeface="BIZ UDゴシック" panose="020B0400000000000000" pitchFamily="49" charset="-128"/>
              <a:ea typeface="BIZ UDゴシック" panose="020B0400000000000000" pitchFamily="49" charset="-128"/>
            </a:rPr>
            <a:t>黄セルだけ入力してください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537019</xdr:colOff>
      <xdr:row>14</xdr:row>
      <xdr:rowOff>112059</xdr:rowOff>
    </xdr:from>
    <xdr:to>
      <xdr:col>20</xdr:col>
      <xdr:colOff>482671</xdr:colOff>
      <xdr:row>15</xdr:row>
      <xdr:rowOff>152399</xdr:rowOff>
    </xdr:to>
    <xdr:sp macro="" textlink="">
      <xdr:nvSpPr>
        <xdr:cNvPr id="6" name="正方形/長方形 5">
          <a:extLst>
            <a:ext uri="{FF2B5EF4-FFF2-40B4-BE49-F238E27FC236}">
              <a16:creationId xmlns:a16="http://schemas.microsoft.com/office/drawing/2014/main" id="{887F9FED-DF25-4737-9E42-9CE4DA6FBE5B}"/>
            </a:ext>
          </a:extLst>
        </xdr:cNvPr>
        <xdr:cNvSpPr/>
      </xdr:nvSpPr>
      <xdr:spPr>
        <a:xfrm>
          <a:off x="13334137" y="5995147"/>
          <a:ext cx="3016063" cy="47737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b="1" i="0" baseline="0">
              <a:solidFill>
                <a:schemeClr val="tx1"/>
              </a:solidFill>
              <a:latin typeface="BIZ UDゴシック" panose="020B0400000000000000" pitchFamily="49" charset="-128"/>
              <a:ea typeface="BIZ UDゴシック" panose="020B0400000000000000" pitchFamily="49" charset="-128"/>
            </a:rPr>
            <a:t>No.6</a:t>
          </a:r>
          <a:r>
            <a:rPr kumimoji="1" lang="ja-JP" altLang="en-US" sz="1050" b="1" i="0" baseline="0">
              <a:solidFill>
                <a:schemeClr val="tx1"/>
              </a:solidFill>
              <a:latin typeface="BIZ UDゴシック" panose="020B0400000000000000" pitchFamily="49" charset="-128"/>
              <a:ea typeface="BIZ UDゴシック" panose="020B0400000000000000" pitchFamily="49" charset="-128"/>
            </a:rPr>
            <a:t>以降は ここから再表示をしてください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16</xdr:col>
      <xdr:colOff>190500</xdr:colOff>
      <xdr:row>14</xdr:row>
      <xdr:rowOff>89647</xdr:rowOff>
    </xdr:from>
    <xdr:to>
      <xdr:col>16</xdr:col>
      <xdr:colOff>537019</xdr:colOff>
      <xdr:row>14</xdr:row>
      <xdr:rowOff>350744</xdr:rowOff>
    </xdr:to>
    <xdr:cxnSp macro="">
      <xdr:nvCxnSpPr>
        <xdr:cNvPr id="7" name="直線矢印コネクタ 6">
          <a:extLst>
            <a:ext uri="{FF2B5EF4-FFF2-40B4-BE49-F238E27FC236}">
              <a16:creationId xmlns:a16="http://schemas.microsoft.com/office/drawing/2014/main" id="{DAA32E9D-7A08-4915-AF5F-0F3ADEED11B3}"/>
            </a:ext>
          </a:extLst>
        </xdr:cNvPr>
        <xdr:cNvCxnSpPr>
          <a:stCxn id="6" idx="1"/>
        </xdr:cNvCxnSpPr>
      </xdr:nvCxnSpPr>
      <xdr:spPr>
        <a:xfrm flipH="1" flipV="1">
          <a:off x="14993471" y="3787588"/>
          <a:ext cx="346519" cy="261097"/>
        </a:xfrm>
        <a:prstGeom prst="straightConnector1">
          <a:avLst/>
        </a:prstGeom>
        <a:ln w="28575">
          <a:solidFill>
            <a:srgbClr val="FF0000"/>
          </a:solidFill>
          <a:headEnd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117662</xdr:colOff>
      <xdr:row>0</xdr:row>
      <xdr:rowOff>131109</xdr:rowOff>
    </xdr:from>
    <xdr:to>
      <xdr:col>19</xdr:col>
      <xdr:colOff>663451</xdr:colOff>
      <xdr:row>2</xdr:row>
      <xdr:rowOff>205068</xdr:rowOff>
    </xdr:to>
    <xdr:sp macro="" textlink="">
      <xdr:nvSpPr>
        <xdr:cNvPr id="2" name="正方形/長方形 1">
          <a:extLst>
            <a:ext uri="{FF2B5EF4-FFF2-40B4-BE49-F238E27FC236}">
              <a16:creationId xmlns:a16="http://schemas.microsoft.com/office/drawing/2014/main" id="{1C3B45D7-FC87-4A74-BE1A-35DE931C1460}"/>
            </a:ext>
          </a:extLst>
        </xdr:cNvPr>
        <xdr:cNvSpPr/>
      </xdr:nvSpPr>
      <xdr:spPr>
        <a:xfrm>
          <a:off x="12928787" y="131109"/>
          <a:ext cx="2269814" cy="578784"/>
        </a:xfrm>
        <a:prstGeom prst="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i="0" baseline="0">
              <a:solidFill>
                <a:schemeClr val="tx1"/>
              </a:solidFill>
              <a:latin typeface="BIZ UDゴシック" panose="020B0400000000000000" pitchFamily="49" charset="-128"/>
              <a:ea typeface="BIZ UDゴシック" panose="020B0400000000000000" pitchFamily="49" charset="-128"/>
            </a:rPr>
            <a:t>黄セルだけ入力してください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361729</xdr:colOff>
      <xdr:row>14</xdr:row>
      <xdr:rowOff>58432</xdr:rowOff>
    </xdr:from>
    <xdr:to>
      <xdr:col>21</xdr:col>
      <xdr:colOff>307381</xdr:colOff>
      <xdr:row>15</xdr:row>
      <xdr:rowOff>100374</xdr:rowOff>
    </xdr:to>
    <xdr:sp macro="" textlink="">
      <xdr:nvSpPr>
        <xdr:cNvPr id="5" name="正方形/長方形 4">
          <a:extLst>
            <a:ext uri="{FF2B5EF4-FFF2-40B4-BE49-F238E27FC236}">
              <a16:creationId xmlns:a16="http://schemas.microsoft.com/office/drawing/2014/main" id="{1B9B279B-C052-476A-B4F6-5A24BD24C601}"/>
            </a:ext>
          </a:extLst>
        </xdr:cNvPr>
        <xdr:cNvSpPr/>
      </xdr:nvSpPr>
      <xdr:spPr>
        <a:xfrm>
          <a:off x="16431765" y="3745968"/>
          <a:ext cx="3034473" cy="47737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b="1" i="0" baseline="0">
              <a:solidFill>
                <a:schemeClr val="tx1"/>
              </a:solidFill>
              <a:latin typeface="BIZ UDゴシック" panose="020B0400000000000000" pitchFamily="49" charset="-128"/>
              <a:ea typeface="BIZ UDゴシック" panose="020B0400000000000000" pitchFamily="49" charset="-128"/>
            </a:rPr>
            <a:t>No.6</a:t>
          </a:r>
          <a:r>
            <a:rPr kumimoji="1" lang="ja-JP" altLang="en-US" sz="1050" b="1" i="0" baseline="0">
              <a:solidFill>
                <a:schemeClr val="tx1"/>
              </a:solidFill>
              <a:latin typeface="BIZ UDゴシック" panose="020B0400000000000000" pitchFamily="49" charset="-128"/>
              <a:ea typeface="BIZ UDゴシック" panose="020B0400000000000000" pitchFamily="49" charset="-128"/>
            </a:rPr>
            <a:t>以降は ここから再表示をしてください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17</xdr:col>
      <xdr:colOff>176893</xdr:colOff>
      <xdr:row>14</xdr:row>
      <xdr:rowOff>136071</xdr:rowOff>
    </xdr:from>
    <xdr:to>
      <xdr:col>17</xdr:col>
      <xdr:colOff>361729</xdr:colOff>
      <xdr:row>14</xdr:row>
      <xdr:rowOff>297117</xdr:rowOff>
    </xdr:to>
    <xdr:cxnSp macro="">
      <xdr:nvCxnSpPr>
        <xdr:cNvPr id="6" name="直線矢印コネクタ 5">
          <a:extLst>
            <a:ext uri="{FF2B5EF4-FFF2-40B4-BE49-F238E27FC236}">
              <a16:creationId xmlns:a16="http://schemas.microsoft.com/office/drawing/2014/main" id="{CBE18B52-4062-4BB1-B57D-AA98EBA331C9}"/>
            </a:ext>
          </a:extLst>
        </xdr:cNvPr>
        <xdr:cNvCxnSpPr>
          <a:stCxn id="5" idx="1"/>
        </xdr:cNvCxnSpPr>
      </xdr:nvCxnSpPr>
      <xdr:spPr>
        <a:xfrm flipH="1" flipV="1">
          <a:off x="16246929" y="3823607"/>
          <a:ext cx="184836" cy="161046"/>
        </a:xfrm>
        <a:prstGeom prst="straightConnector1">
          <a:avLst/>
        </a:prstGeom>
        <a:ln w="28575">
          <a:solidFill>
            <a:srgbClr val="FF0000"/>
          </a:solidFill>
          <a:headEnd w="lg" len="lg"/>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185697</xdr:colOff>
      <xdr:row>0</xdr:row>
      <xdr:rowOff>35859</xdr:rowOff>
    </xdr:from>
    <xdr:to>
      <xdr:col>15</xdr:col>
      <xdr:colOff>1221343</xdr:colOff>
      <xdr:row>2</xdr:row>
      <xdr:rowOff>109818</xdr:rowOff>
    </xdr:to>
    <xdr:sp macro="" textlink="">
      <xdr:nvSpPr>
        <xdr:cNvPr id="2" name="正方形/長方形 1">
          <a:extLst>
            <a:ext uri="{FF2B5EF4-FFF2-40B4-BE49-F238E27FC236}">
              <a16:creationId xmlns:a16="http://schemas.microsoft.com/office/drawing/2014/main" id="{80230937-E68B-4804-8845-9E9DE029EE53}"/>
            </a:ext>
          </a:extLst>
        </xdr:cNvPr>
        <xdr:cNvSpPr/>
      </xdr:nvSpPr>
      <xdr:spPr>
        <a:xfrm>
          <a:off x="12472947" y="35859"/>
          <a:ext cx="2273896" cy="591030"/>
        </a:xfrm>
        <a:prstGeom prst="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i="0" baseline="0">
              <a:solidFill>
                <a:schemeClr val="tx1"/>
              </a:solidFill>
              <a:latin typeface="BIZ UDゴシック" panose="020B0400000000000000" pitchFamily="49" charset="-128"/>
              <a:ea typeface="BIZ UDゴシック" panose="020B0400000000000000" pitchFamily="49" charset="-128"/>
            </a:rPr>
            <a:t>黄セルだけ入力してください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423983</xdr:colOff>
      <xdr:row>38</xdr:row>
      <xdr:rowOff>216854</xdr:rowOff>
    </xdr:from>
    <xdr:to>
      <xdr:col>31</xdr:col>
      <xdr:colOff>639540</xdr:colOff>
      <xdr:row>41</xdr:row>
      <xdr:rowOff>76518</xdr:rowOff>
    </xdr:to>
    <xdr:sp macro="" textlink="">
      <xdr:nvSpPr>
        <xdr:cNvPr id="2" name="正方形/長方形 1">
          <a:extLst>
            <a:ext uri="{FF2B5EF4-FFF2-40B4-BE49-F238E27FC236}">
              <a16:creationId xmlns:a16="http://schemas.microsoft.com/office/drawing/2014/main" id="{6CB62E47-E138-4CA5-B8DE-DA4CABC49853}"/>
            </a:ext>
          </a:extLst>
        </xdr:cNvPr>
        <xdr:cNvSpPr/>
      </xdr:nvSpPr>
      <xdr:spPr>
        <a:xfrm>
          <a:off x="9491783" y="8903654"/>
          <a:ext cx="2272957" cy="545464"/>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この範囲は、すべて自動入力です</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50" b="1" i="0" baseline="0">
              <a:solidFill>
                <a:schemeClr val="tx1"/>
              </a:solidFill>
              <a:latin typeface="BIZ UDゴシック" panose="020B0400000000000000" pitchFamily="49" charset="-128"/>
              <a:ea typeface="BIZ UDゴシック" panose="020B0400000000000000" pitchFamily="49" charset="-128"/>
            </a:rPr>
            <a:t>入力の必要はありません</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28</xdr:col>
      <xdr:colOff>125845</xdr:colOff>
      <xdr:row>37</xdr:row>
      <xdr:rowOff>13356</xdr:rowOff>
    </xdr:from>
    <xdr:to>
      <xdr:col>28</xdr:col>
      <xdr:colOff>276047</xdr:colOff>
      <xdr:row>42</xdr:row>
      <xdr:rowOff>221791</xdr:rowOff>
    </xdr:to>
    <xdr:sp macro="" textlink="">
      <xdr:nvSpPr>
        <xdr:cNvPr id="3" name="右中かっこ 2">
          <a:extLst>
            <a:ext uri="{FF2B5EF4-FFF2-40B4-BE49-F238E27FC236}">
              <a16:creationId xmlns:a16="http://schemas.microsoft.com/office/drawing/2014/main" id="{84A13E08-0CB1-4328-8101-9D76AA263EC7}"/>
            </a:ext>
          </a:extLst>
        </xdr:cNvPr>
        <xdr:cNvSpPr/>
      </xdr:nvSpPr>
      <xdr:spPr>
        <a:xfrm>
          <a:off x="9193645" y="8471556"/>
          <a:ext cx="150202" cy="1351435"/>
        </a:xfrm>
        <a:prstGeom prst="rightBrace">
          <a:avLst>
            <a:gd name="adj1" fmla="val 36956"/>
            <a:gd name="adj2" fmla="val 5059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179294</xdr:colOff>
      <xdr:row>2</xdr:row>
      <xdr:rowOff>0</xdr:rowOff>
    </xdr:from>
    <xdr:to>
      <xdr:col>31</xdr:col>
      <xdr:colOff>526675</xdr:colOff>
      <xdr:row>4</xdr:row>
      <xdr:rowOff>11205</xdr:rowOff>
    </xdr:to>
    <xdr:sp macro="" textlink="">
      <xdr:nvSpPr>
        <xdr:cNvPr id="4" name="正方形/長方形 3">
          <a:extLst>
            <a:ext uri="{FF2B5EF4-FFF2-40B4-BE49-F238E27FC236}">
              <a16:creationId xmlns:a16="http://schemas.microsoft.com/office/drawing/2014/main" id="{1172A693-F5C2-4939-9EB6-6FA354FCDE24}"/>
            </a:ext>
          </a:extLst>
        </xdr:cNvPr>
        <xdr:cNvSpPr/>
      </xdr:nvSpPr>
      <xdr:spPr>
        <a:xfrm>
          <a:off x="9247094" y="457200"/>
          <a:ext cx="2404781" cy="468405"/>
        </a:xfrm>
        <a:prstGeom prst="rect">
          <a:avLst/>
        </a:prstGeom>
        <a:solidFill>
          <a:srgbClr val="FFFF99"/>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i="0" baseline="0">
              <a:solidFill>
                <a:schemeClr val="tx1"/>
              </a:solidFill>
              <a:latin typeface="BIZ UDゴシック" panose="020B0400000000000000" pitchFamily="49" charset="-128"/>
              <a:ea typeface="BIZ UDゴシック" panose="020B0400000000000000" pitchFamily="49" charset="-128"/>
            </a:rPr>
            <a:t>黄セルの欄だけ入力してください</a:t>
          </a:r>
          <a:endParaRPr kumimoji="1" lang="en-US" altLang="ja-JP" sz="1050" b="1" i="0"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F860-7F86-4F7B-9818-713E24045278}">
  <sheetPr>
    <tabColor rgb="FFFFFF00"/>
    <pageSetUpPr fitToPage="1"/>
  </sheetPr>
  <dimension ref="A1:V46"/>
  <sheetViews>
    <sheetView tabSelected="1" view="pageBreakPreview" zoomScaleNormal="100" zoomScaleSheetLayoutView="100" workbookViewId="0">
      <selection sqref="A1:V1"/>
    </sheetView>
  </sheetViews>
  <sheetFormatPr defaultRowHeight="13.5"/>
  <cols>
    <col min="1" max="34" width="4.125" style="6" customWidth="1"/>
    <col min="35" max="16384" width="9" style="6"/>
  </cols>
  <sheetData>
    <row r="1" spans="1:22" ht="26.25" customHeight="1">
      <c r="A1" s="147" t="s">
        <v>96</v>
      </c>
      <c r="B1" s="147"/>
      <c r="C1" s="147"/>
      <c r="D1" s="147"/>
      <c r="E1" s="147"/>
      <c r="F1" s="147"/>
      <c r="G1" s="147"/>
      <c r="H1" s="147"/>
      <c r="I1" s="147"/>
      <c r="J1" s="147"/>
      <c r="K1" s="147"/>
      <c r="L1" s="147"/>
      <c r="M1" s="147"/>
      <c r="N1" s="147"/>
      <c r="O1" s="147"/>
      <c r="P1" s="147"/>
      <c r="Q1" s="147"/>
      <c r="R1" s="147"/>
      <c r="S1" s="147"/>
      <c r="T1" s="147"/>
      <c r="U1" s="147"/>
      <c r="V1" s="147"/>
    </row>
    <row r="2" spans="1:22" ht="15" customHeight="1">
      <c r="B2" s="9"/>
      <c r="C2" s="9"/>
      <c r="D2" s="9"/>
      <c r="E2" s="5"/>
      <c r="F2" s="5"/>
      <c r="G2" s="5"/>
      <c r="H2" s="5"/>
      <c r="I2" s="5"/>
    </row>
    <row r="3" spans="1:22" ht="18" customHeight="1">
      <c r="A3" s="10"/>
      <c r="B3" s="151" t="s">
        <v>158</v>
      </c>
      <c r="C3" s="151"/>
      <c r="D3" s="151"/>
      <c r="E3" s="151"/>
      <c r="F3" s="151"/>
      <c r="G3" s="152" t="s">
        <v>97</v>
      </c>
      <c r="H3" s="152"/>
      <c r="I3" s="152"/>
      <c r="J3" s="152"/>
      <c r="K3" s="152"/>
      <c r="L3" s="152"/>
      <c r="M3" s="152"/>
      <c r="N3" s="152"/>
      <c r="O3" s="152"/>
      <c r="P3" s="152"/>
      <c r="Q3" s="152"/>
      <c r="R3" s="152"/>
      <c r="S3" s="152"/>
      <c r="T3" s="152"/>
      <c r="U3" s="152"/>
    </row>
    <row r="4" spans="1:22" ht="15" customHeight="1">
      <c r="A4" s="11"/>
      <c r="C4" s="73"/>
      <c r="D4" s="73"/>
      <c r="E4" s="73"/>
      <c r="F4" s="73"/>
      <c r="G4" s="73"/>
      <c r="H4" s="73"/>
      <c r="I4" s="73"/>
      <c r="J4" s="73"/>
      <c r="K4" s="73"/>
      <c r="L4" s="73"/>
      <c r="M4" s="73"/>
      <c r="N4" s="73"/>
      <c r="O4" s="73"/>
      <c r="P4" s="73"/>
      <c r="Q4" s="73"/>
      <c r="R4" s="73"/>
      <c r="S4" s="73"/>
      <c r="T4" s="73"/>
      <c r="U4" s="73"/>
    </row>
    <row r="5" spans="1:22" ht="15" customHeight="1">
      <c r="A5" s="11"/>
      <c r="B5" s="11"/>
      <c r="C5" s="11"/>
      <c r="D5" s="12"/>
      <c r="E5" s="13"/>
      <c r="F5" s="14"/>
      <c r="G5" s="12"/>
      <c r="H5" s="15"/>
      <c r="I5" s="15"/>
    </row>
    <row r="6" spans="1:22" ht="15" customHeight="1">
      <c r="A6" s="16"/>
      <c r="B6" s="148" t="s">
        <v>35</v>
      </c>
      <c r="C6" s="148"/>
      <c r="D6" s="148"/>
      <c r="E6" s="148"/>
      <c r="F6" s="148"/>
      <c r="G6" s="148"/>
      <c r="H6" s="17"/>
    </row>
    <row r="7" spans="1:22" ht="15" customHeight="1">
      <c r="A7" s="18"/>
      <c r="B7" s="18"/>
      <c r="C7" s="18"/>
      <c r="D7" s="18"/>
    </row>
    <row r="8" spans="1:22" ht="15" customHeight="1">
      <c r="I8" s="19"/>
      <c r="M8" s="20" t="s">
        <v>36</v>
      </c>
      <c r="N8" s="149" t="s">
        <v>37</v>
      </c>
      <c r="O8" s="149"/>
      <c r="P8" s="149"/>
      <c r="Q8" s="149"/>
      <c r="R8" s="149"/>
      <c r="S8" s="149"/>
      <c r="T8" s="149"/>
      <c r="U8" s="149"/>
      <c r="V8" s="149"/>
    </row>
    <row r="9" spans="1:22" ht="15" customHeight="1">
      <c r="I9" s="19"/>
      <c r="M9" s="20"/>
      <c r="N9" s="150"/>
      <c r="O9" s="150"/>
      <c r="P9" s="150"/>
      <c r="Q9" s="150"/>
      <c r="R9" s="150"/>
      <c r="S9" s="150"/>
      <c r="T9" s="150"/>
      <c r="U9" s="150"/>
      <c r="V9" s="150"/>
    </row>
    <row r="10" spans="1:22" ht="15" customHeight="1">
      <c r="I10" s="19"/>
      <c r="M10" s="20" t="s">
        <v>38</v>
      </c>
      <c r="N10" s="149" t="s">
        <v>39</v>
      </c>
      <c r="O10" s="149"/>
      <c r="P10" s="149"/>
      <c r="Q10" s="149"/>
      <c r="R10" s="149"/>
      <c r="S10" s="149"/>
      <c r="T10" s="149"/>
      <c r="U10" s="149"/>
      <c r="V10" s="149"/>
    </row>
    <row r="11" spans="1:22" ht="15" customHeight="1">
      <c r="I11" s="19"/>
      <c r="M11" s="20"/>
      <c r="N11" s="150"/>
      <c r="O11" s="150"/>
      <c r="P11" s="150"/>
      <c r="Q11" s="150"/>
      <c r="R11" s="150"/>
      <c r="S11" s="150"/>
      <c r="T11" s="150"/>
      <c r="U11" s="150"/>
      <c r="V11" s="150"/>
    </row>
    <row r="12" spans="1:22" ht="15" customHeight="1">
      <c r="I12" s="19"/>
      <c r="M12" s="20" t="s">
        <v>40</v>
      </c>
      <c r="N12" s="149" t="s">
        <v>41</v>
      </c>
      <c r="O12" s="149"/>
      <c r="P12" s="149"/>
      <c r="Q12" s="149"/>
      <c r="R12" s="149"/>
      <c r="S12" s="149"/>
      <c r="T12" s="149"/>
      <c r="U12" s="149"/>
      <c r="V12" s="149"/>
    </row>
    <row r="13" spans="1:22" ht="15" customHeight="1">
      <c r="F13" s="20"/>
      <c r="I13" s="19"/>
      <c r="N13" s="149" t="s">
        <v>42</v>
      </c>
      <c r="O13" s="149"/>
      <c r="P13" s="149"/>
      <c r="Q13" s="149"/>
      <c r="R13" s="149"/>
      <c r="S13" s="149"/>
      <c r="T13" s="149"/>
      <c r="U13" s="149"/>
      <c r="V13" s="149"/>
    </row>
    <row r="14" spans="1:22" ht="15" customHeight="1">
      <c r="A14" s="21" t="s">
        <v>159</v>
      </c>
      <c r="C14" s="21"/>
      <c r="D14" s="22"/>
      <c r="F14" s="20"/>
      <c r="I14" s="23"/>
    </row>
    <row r="15" spans="1:22" ht="15" customHeight="1">
      <c r="B15" s="22"/>
      <c r="C15" s="22"/>
      <c r="D15" s="22"/>
      <c r="I15" s="23"/>
    </row>
    <row r="16" spans="1:22" ht="20.25" customHeight="1">
      <c r="A16" s="142" t="s">
        <v>10</v>
      </c>
      <c r="B16" s="142"/>
      <c r="C16" s="142"/>
      <c r="D16" s="143">
        <f>R41</f>
        <v>0</v>
      </c>
      <c r="E16" s="143"/>
      <c r="F16" s="143"/>
      <c r="G16" s="143"/>
      <c r="H16" s="145" t="s">
        <v>11</v>
      </c>
      <c r="I16" s="23"/>
    </row>
    <row r="17" spans="1:22" ht="15" customHeight="1">
      <c r="A17" s="142"/>
      <c r="B17" s="142"/>
      <c r="C17" s="142"/>
      <c r="D17" s="144"/>
      <c r="E17" s="144"/>
      <c r="F17" s="144"/>
      <c r="G17" s="144"/>
      <c r="H17" s="146"/>
      <c r="I17" s="23"/>
    </row>
    <row r="18" spans="1:22" ht="15" customHeight="1">
      <c r="I18" s="23"/>
    </row>
    <row r="19" spans="1:22" ht="33" customHeight="1">
      <c r="A19" s="1"/>
      <c r="B19" s="170" t="s">
        <v>0</v>
      </c>
      <c r="C19" s="171"/>
      <c r="D19" s="153" t="s">
        <v>1</v>
      </c>
      <c r="E19" s="154"/>
      <c r="F19" s="154"/>
      <c r="G19" s="155"/>
      <c r="H19" s="133" t="s">
        <v>2</v>
      </c>
      <c r="I19" s="133"/>
      <c r="J19" s="133"/>
      <c r="K19" s="174" t="s">
        <v>43</v>
      </c>
      <c r="L19" s="174"/>
      <c r="M19" s="174"/>
      <c r="N19" s="133" t="s">
        <v>3</v>
      </c>
      <c r="O19" s="133"/>
      <c r="P19" s="133"/>
      <c r="Q19" s="133"/>
      <c r="R19" s="153" t="s">
        <v>4</v>
      </c>
      <c r="S19" s="154"/>
      <c r="T19" s="154"/>
      <c r="U19" s="154"/>
      <c r="V19" s="155"/>
    </row>
    <row r="20" spans="1:22" ht="22.5" customHeight="1">
      <c r="A20" s="175" t="s">
        <v>98</v>
      </c>
      <c r="B20" s="165" t="s">
        <v>99</v>
      </c>
      <c r="C20" s="166"/>
      <c r="D20" s="136" t="s">
        <v>108</v>
      </c>
      <c r="E20" s="137"/>
      <c r="F20" s="137"/>
      <c r="G20" s="138"/>
      <c r="H20" s="133" t="s">
        <v>7</v>
      </c>
      <c r="I20" s="133"/>
      <c r="J20" s="133"/>
      <c r="K20" s="134">
        <f>児童一覧!G38</f>
        <v>0</v>
      </c>
      <c r="L20" s="134"/>
      <c r="M20" s="134"/>
      <c r="N20" s="132">
        <f>単価内訳!F34</f>
        <v>120</v>
      </c>
      <c r="O20" s="132"/>
      <c r="P20" s="132"/>
      <c r="Q20" s="132"/>
      <c r="R20" s="130">
        <f>K20*N20</f>
        <v>0</v>
      </c>
      <c r="S20" s="130"/>
      <c r="T20" s="130"/>
      <c r="U20" s="130"/>
      <c r="V20" s="130"/>
    </row>
    <row r="21" spans="1:22" s="8" customFormat="1" ht="22.5" customHeight="1">
      <c r="A21" s="176"/>
      <c r="B21" s="167"/>
      <c r="C21" s="168"/>
      <c r="D21" s="139"/>
      <c r="E21" s="140"/>
      <c r="F21" s="140"/>
      <c r="G21" s="141"/>
      <c r="H21" s="133" t="s">
        <v>8</v>
      </c>
      <c r="I21" s="133"/>
      <c r="J21" s="133"/>
      <c r="K21" s="134">
        <f>児童一覧!H38</f>
        <v>0</v>
      </c>
      <c r="L21" s="134"/>
      <c r="M21" s="134"/>
      <c r="N21" s="132">
        <f>単価内訳!F35</f>
        <v>120</v>
      </c>
      <c r="O21" s="132"/>
      <c r="P21" s="132"/>
      <c r="Q21" s="132"/>
      <c r="R21" s="130">
        <f t="shared" ref="R21:R31" si="0">K21*N21</f>
        <v>0</v>
      </c>
      <c r="S21" s="130"/>
      <c r="T21" s="130"/>
      <c r="U21" s="130"/>
      <c r="V21" s="130"/>
    </row>
    <row r="22" spans="1:22" s="8" customFormat="1" ht="22.5" customHeight="1">
      <c r="A22" s="176"/>
      <c r="B22" s="167"/>
      <c r="C22" s="168"/>
      <c r="D22" s="136" t="s">
        <v>109</v>
      </c>
      <c r="E22" s="137"/>
      <c r="F22" s="137"/>
      <c r="G22" s="138"/>
      <c r="H22" s="133" t="s">
        <v>7</v>
      </c>
      <c r="I22" s="133"/>
      <c r="J22" s="133"/>
      <c r="K22" s="134">
        <f>児童一覧!G39</f>
        <v>0</v>
      </c>
      <c r="L22" s="134"/>
      <c r="M22" s="134"/>
      <c r="N22" s="132">
        <f>単価内訳!G34</f>
        <v>120</v>
      </c>
      <c r="O22" s="132"/>
      <c r="P22" s="132"/>
      <c r="Q22" s="132"/>
      <c r="R22" s="130">
        <f t="shared" si="0"/>
        <v>0</v>
      </c>
      <c r="S22" s="130"/>
      <c r="T22" s="130"/>
      <c r="U22" s="130"/>
      <c r="V22" s="130"/>
    </row>
    <row r="23" spans="1:22" ht="22.5" customHeight="1">
      <c r="A23" s="176"/>
      <c r="B23" s="169"/>
      <c r="C23" s="168"/>
      <c r="D23" s="139"/>
      <c r="E23" s="140"/>
      <c r="F23" s="140"/>
      <c r="G23" s="141"/>
      <c r="H23" s="133" t="s">
        <v>8</v>
      </c>
      <c r="I23" s="133"/>
      <c r="J23" s="133"/>
      <c r="K23" s="134">
        <f>児童一覧!H39</f>
        <v>0</v>
      </c>
      <c r="L23" s="134"/>
      <c r="M23" s="134"/>
      <c r="N23" s="132">
        <f>単価内訳!G35</f>
        <v>120</v>
      </c>
      <c r="O23" s="132"/>
      <c r="P23" s="132"/>
      <c r="Q23" s="132"/>
      <c r="R23" s="130">
        <f t="shared" si="0"/>
        <v>0</v>
      </c>
      <c r="S23" s="130"/>
      <c r="T23" s="130"/>
      <c r="U23" s="130"/>
      <c r="V23" s="130"/>
    </row>
    <row r="24" spans="1:22" ht="22.5" customHeight="1">
      <c r="A24" s="176"/>
      <c r="B24" s="169"/>
      <c r="C24" s="168"/>
      <c r="D24" s="133" t="s">
        <v>5</v>
      </c>
      <c r="E24" s="133"/>
      <c r="F24" s="133"/>
      <c r="G24" s="133"/>
      <c r="H24" s="133" t="s">
        <v>7</v>
      </c>
      <c r="I24" s="133"/>
      <c r="J24" s="133"/>
      <c r="K24" s="134">
        <f>児童一覧!G40</f>
        <v>0</v>
      </c>
      <c r="L24" s="134"/>
      <c r="M24" s="134"/>
      <c r="N24" s="132">
        <f>単価内訳!H34</f>
        <v>120</v>
      </c>
      <c r="O24" s="132"/>
      <c r="P24" s="132"/>
      <c r="Q24" s="132"/>
      <c r="R24" s="130">
        <f t="shared" si="0"/>
        <v>0</v>
      </c>
      <c r="S24" s="130"/>
      <c r="T24" s="130"/>
      <c r="U24" s="130"/>
      <c r="V24" s="130"/>
    </row>
    <row r="25" spans="1:22" ht="22.5" customHeight="1">
      <c r="A25" s="176"/>
      <c r="B25" s="169"/>
      <c r="C25" s="168"/>
      <c r="D25" s="133"/>
      <c r="E25" s="133"/>
      <c r="F25" s="133"/>
      <c r="G25" s="133"/>
      <c r="H25" s="133" t="s">
        <v>8</v>
      </c>
      <c r="I25" s="133"/>
      <c r="J25" s="133"/>
      <c r="K25" s="134">
        <f>児童一覧!H40</f>
        <v>0</v>
      </c>
      <c r="L25" s="134"/>
      <c r="M25" s="134"/>
      <c r="N25" s="132">
        <f>単価内訳!H35</f>
        <v>120</v>
      </c>
      <c r="O25" s="132"/>
      <c r="P25" s="132"/>
      <c r="Q25" s="132"/>
      <c r="R25" s="130">
        <f t="shared" si="0"/>
        <v>0</v>
      </c>
      <c r="S25" s="130"/>
      <c r="T25" s="130"/>
      <c r="U25" s="130"/>
      <c r="V25" s="130"/>
    </row>
    <row r="26" spans="1:22" ht="22.5" customHeight="1">
      <c r="A26" s="176"/>
      <c r="B26" s="165" t="s">
        <v>100</v>
      </c>
      <c r="C26" s="166"/>
      <c r="D26" s="136" t="s">
        <v>108</v>
      </c>
      <c r="E26" s="137"/>
      <c r="F26" s="137"/>
      <c r="G26" s="138"/>
      <c r="H26" s="133" t="s">
        <v>7</v>
      </c>
      <c r="I26" s="133"/>
      <c r="J26" s="133"/>
      <c r="K26" s="134">
        <f>児童一覧!G41</f>
        <v>0</v>
      </c>
      <c r="L26" s="134"/>
      <c r="M26" s="134"/>
      <c r="N26" s="132">
        <f>単価内訳!F36</f>
        <v>120</v>
      </c>
      <c r="O26" s="132"/>
      <c r="P26" s="132"/>
      <c r="Q26" s="132"/>
      <c r="R26" s="130">
        <f>K26*N26</f>
        <v>0</v>
      </c>
      <c r="S26" s="130"/>
      <c r="T26" s="130"/>
      <c r="U26" s="130"/>
      <c r="V26" s="130"/>
    </row>
    <row r="27" spans="1:22" s="8" customFormat="1" ht="22.5" customHeight="1">
      <c r="A27" s="176"/>
      <c r="B27" s="167"/>
      <c r="C27" s="168"/>
      <c r="D27" s="139"/>
      <c r="E27" s="140"/>
      <c r="F27" s="140"/>
      <c r="G27" s="141"/>
      <c r="H27" s="133" t="s">
        <v>8</v>
      </c>
      <c r="I27" s="133"/>
      <c r="J27" s="133"/>
      <c r="K27" s="134">
        <f>児童一覧!H41</f>
        <v>0</v>
      </c>
      <c r="L27" s="134"/>
      <c r="M27" s="134"/>
      <c r="N27" s="132">
        <f>単価内訳!F37</f>
        <v>120</v>
      </c>
      <c r="O27" s="132"/>
      <c r="P27" s="132"/>
      <c r="Q27" s="132"/>
      <c r="R27" s="130">
        <f t="shared" si="0"/>
        <v>0</v>
      </c>
      <c r="S27" s="130"/>
      <c r="T27" s="130"/>
      <c r="U27" s="130"/>
      <c r="V27" s="130"/>
    </row>
    <row r="28" spans="1:22" s="8" customFormat="1" ht="22.5" customHeight="1">
      <c r="A28" s="176"/>
      <c r="B28" s="167"/>
      <c r="C28" s="168"/>
      <c r="D28" s="136" t="s">
        <v>109</v>
      </c>
      <c r="E28" s="137"/>
      <c r="F28" s="137"/>
      <c r="G28" s="138"/>
      <c r="H28" s="133" t="s">
        <v>7</v>
      </c>
      <c r="I28" s="133"/>
      <c r="J28" s="133"/>
      <c r="K28" s="134">
        <f>児童一覧!G42</f>
        <v>0</v>
      </c>
      <c r="L28" s="134"/>
      <c r="M28" s="134"/>
      <c r="N28" s="132">
        <f>単価内訳!G36</f>
        <v>120</v>
      </c>
      <c r="O28" s="132"/>
      <c r="P28" s="132"/>
      <c r="Q28" s="132"/>
      <c r="R28" s="130">
        <f t="shared" si="0"/>
        <v>0</v>
      </c>
      <c r="S28" s="130"/>
      <c r="T28" s="130"/>
      <c r="U28" s="130"/>
      <c r="V28" s="130"/>
    </row>
    <row r="29" spans="1:22" ht="22.5" customHeight="1">
      <c r="A29" s="176"/>
      <c r="B29" s="169"/>
      <c r="C29" s="168"/>
      <c r="D29" s="139"/>
      <c r="E29" s="140"/>
      <c r="F29" s="140"/>
      <c r="G29" s="141"/>
      <c r="H29" s="133" t="s">
        <v>8</v>
      </c>
      <c r="I29" s="133"/>
      <c r="J29" s="133"/>
      <c r="K29" s="134">
        <f>児童一覧!H42</f>
        <v>0</v>
      </c>
      <c r="L29" s="134"/>
      <c r="M29" s="134"/>
      <c r="N29" s="132">
        <f>単価内訳!G37</f>
        <v>120</v>
      </c>
      <c r="O29" s="132"/>
      <c r="P29" s="132"/>
      <c r="Q29" s="132"/>
      <c r="R29" s="130">
        <f t="shared" si="0"/>
        <v>0</v>
      </c>
      <c r="S29" s="130"/>
      <c r="T29" s="130"/>
      <c r="U29" s="130"/>
      <c r="V29" s="130"/>
    </row>
    <row r="30" spans="1:22" ht="22.5" customHeight="1">
      <c r="A30" s="176"/>
      <c r="B30" s="169"/>
      <c r="C30" s="168"/>
      <c r="D30" s="133" t="s">
        <v>5</v>
      </c>
      <c r="E30" s="133"/>
      <c r="F30" s="133"/>
      <c r="G30" s="133"/>
      <c r="H30" s="133" t="s">
        <v>7</v>
      </c>
      <c r="I30" s="133"/>
      <c r="J30" s="133"/>
      <c r="K30" s="134">
        <f>児童一覧!G43</f>
        <v>0</v>
      </c>
      <c r="L30" s="134"/>
      <c r="M30" s="134"/>
      <c r="N30" s="132">
        <f>単価内訳!H36</f>
        <v>120</v>
      </c>
      <c r="O30" s="132"/>
      <c r="P30" s="132"/>
      <c r="Q30" s="132"/>
      <c r="R30" s="130">
        <f t="shared" si="0"/>
        <v>0</v>
      </c>
      <c r="S30" s="130"/>
      <c r="T30" s="130"/>
      <c r="U30" s="130"/>
      <c r="V30" s="130"/>
    </row>
    <row r="31" spans="1:22" ht="22.5" customHeight="1">
      <c r="A31" s="176"/>
      <c r="B31" s="169"/>
      <c r="C31" s="168"/>
      <c r="D31" s="133"/>
      <c r="E31" s="133"/>
      <c r="F31" s="133"/>
      <c r="G31" s="133"/>
      <c r="H31" s="133" t="s">
        <v>8</v>
      </c>
      <c r="I31" s="133"/>
      <c r="J31" s="133"/>
      <c r="K31" s="134">
        <f>児童一覧!H43</f>
        <v>0</v>
      </c>
      <c r="L31" s="134"/>
      <c r="M31" s="134"/>
      <c r="N31" s="132">
        <f>単価内訳!H37</f>
        <v>120</v>
      </c>
      <c r="O31" s="132"/>
      <c r="P31" s="132"/>
      <c r="Q31" s="132"/>
      <c r="R31" s="130">
        <f t="shared" si="0"/>
        <v>0</v>
      </c>
      <c r="S31" s="130"/>
      <c r="T31" s="130"/>
      <c r="U31" s="130"/>
      <c r="V31" s="130"/>
    </row>
    <row r="32" spans="1:22" ht="22.5" customHeight="1">
      <c r="A32" s="176"/>
      <c r="B32" s="133" t="s">
        <v>101</v>
      </c>
      <c r="C32" s="133"/>
      <c r="D32" s="133"/>
      <c r="E32" s="133"/>
      <c r="F32" s="133"/>
      <c r="G32" s="133"/>
      <c r="H32" s="133"/>
      <c r="I32" s="133"/>
      <c r="J32" s="133"/>
      <c r="K32" s="135"/>
      <c r="L32" s="135"/>
      <c r="M32" s="135"/>
      <c r="N32" s="129"/>
      <c r="O32" s="129"/>
      <c r="P32" s="129"/>
      <c r="Q32" s="129"/>
      <c r="R32" s="157"/>
      <c r="S32" s="157"/>
      <c r="T32" s="157"/>
      <c r="U32" s="157"/>
      <c r="V32" s="157"/>
    </row>
    <row r="33" spans="1:22" s="8" customFormat="1" ht="22.5" customHeight="1">
      <c r="A33" s="176"/>
      <c r="B33" s="133" t="s">
        <v>102</v>
      </c>
      <c r="C33" s="133"/>
      <c r="D33" s="133"/>
      <c r="E33" s="133"/>
      <c r="F33" s="133"/>
      <c r="G33" s="133"/>
      <c r="H33" s="133"/>
      <c r="I33" s="133"/>
      <c r="J33" s="133"/>
      <c r="K33" s="158">
        <f>SUM(K20:M31)</f>
        <v>0</v>
      </c>
      <c r="L33" s="158"/>
      <c r="M33" s="158"/>
      <c r="N33" s="129"/>
      <c r="O33" s="129"/>
      <c r="P33" s="129"/>
      <c r="Q33" s="129"/>
      <c r="R33" s="130">
        <f>SUM(R20:V32)</f>
        <v>0</v>
      </c>
      <c r="S33" s="130"/>
      <c r="T33" s="130"/>
      <c r="U33" s="130"/>
      <c r="V33" s="130"/>
    </row>
    <row r="34" spans="1:22" s="8" customFormat="1" ht="22.5" customHeight="1">
      <c r="A34" s="176"/>
      <c r="B34" s="133" t="s">
        <v>103</v>
      </c>
      <c r="C34" s="133"/>
      <c r="D34" s="133"/>
      <c r="E34" s="133"/>
      <c r="F34" s="133"/>
      <c r="G34" s="133"/>
      <c r="H34" s="133"/>
      <c r="I34" s="133"/>
      <c r="J34" s="133"/>
      <c r="K34" s="135"/>
      <c r="L34" s="135"/>
      <c r="M34" s="135"/>
      <c r="N34" s="129"/>
      <c r="O34" s="129"/>
      <c r="P34" s="129"/>
      <c r="Q34" s="129"/>
      <c r="R34" s="131">
        <f>SUM(児童一覧!I38:I43)</f>
        <v>0</v>
      </c>
      <c r="S34" s="131"/>
      <c r="T34" s="131"/>
      <c r="U34" s="131"/>
      <c r="V34" s="131"/>
    </row>
    <row r="35" spans="1:22" s="8" customFormat="1" ht="22.5" customHeight="1">
      <c r="A35" s="177"/>
      <c r="B35" s="133" t="s">
        <v>104</v>
      </c>
      <c r="C35" s="133"/>
      <c r="D35" s="133"/>
      <c r="E35" s="133"/>
      <c r="F35" s="133"/>
      <c r="G35" s="133"/>
      <c r="H35" s="133"/>
      <c r="I35" s="133"/>
      <c r="J35" s="133"/>
      <c r="K35" s="135"/>
      <c r="L35" s="135"/>
      <c r="M35" s="135"/>
      <c r="N35" s="129"/>
      <c r="O35" s="129"/>
      <c r="P35" s="129"/>
      <c r="Q35" s="129"/>
      <c r="R35" s="130">
        <f>R33-R34</f>
        <v>0</v>
      </c>
      <c r="S35" s="130"/>
      <c r="T35" s="130"/>
      <c r="U35" s="130"/>
      <c r="V35" s="130"/>
    </row>
    <row r="36" spans="1:22" ht="22.5" customHeight="1">
      <c r="A36" s="172" t="s">
        <v>6</v>
      </c>
      <c r="B36" s="133" t="s">
        <v>105</v>
      </c>
      <c r="C36" s="133"/>
      <c r="D36" s="133"/>
      <c r="E36" s="133"/>
      <c r="F36" s="133"/>
      <c r="G36" s="133"/>
      <c r="H36" s="133"/>
      <c r="I36" s="133"/>
      <c r="J36" s="133"/>
      <c r="K36" s="159"/>
      <c r="L36" s="159"/>
      <c r="M36" s="159"/>
      <c r="N36" s="159"/>
      <c r="O36" s="159"/>
      <c r="P36" s="159"/>
      <c r="Q36" s="159"/>
      <c r="R36" s="157"/>
      <c r="S36" s="157"/>
      <c r="T36" s="157"/>
      <c r="U36" s="157"/>
      <c r="V36" s="157"/>
    </row>
    <row r="37" spans="1:22" ht="22.5" customHeight="1">
      <c r="A37" s="172"/>
      <c r="B37" s="133" t="s">
        <v>106</v>
      </c>
      <c r="C37" s="133"/>
      <c r="D37" s="133"/>
      <c r="E37" s="133"/>
      <c r="F37" s="133"/>
      <c r="G37" s="133"/>
      <c r="H37" s="133"/>
      <c r="I37" s="133"/>
      <c r="J37" s="133"/>
      <c r="K37" s="159"/>
      <c r="L37" s="159"/>
      <c r="M37" s="159"/>
      <c r="N37" s="159"/>
      <c r="O37" s="159"/>
      <c r="P37" s="159"/>
      <c r="Q37" s="159"/>
      <c r="R37" s="160"/>
      <c r="S37" s="160"/>
      <c r="T37" s="160"/>
      <c r="U37" s="160"/>
      <c r="V37" s="160"/>
    </row>
    <row r="38" spans="1:22" ht="22.5" customHeight="1">
      <c r="A38" s="172"/>
      <c r="B38" s="133" t="s">
        <v>107</v>
      </c>
      <c r="C38" s="133"/>
      <c r="D38" s="133"/>
      <c r="E38" s="133"/>
      <c r="F38" s="133"/>
      <c r="G38" s="133"/>
      <c r="H38" s="133"/>
      <c r="I38" s="133"/>
      <c r="J38" s="133"/>
      <c r="K38" s="159"/>
      <c r="L38" s="159"/>
      <c r="M38" s="159"/>
      <c r="N38" s="159"/>
      <c r="O38" s="159"/>
      <c r="P38" s="159"/>
      <c r="Q38" s="159"/>
      <c r="R38" s="160"/>
      <c r="S38" s="160"/>
      <c r="T38" s="160"/>
      <c r="U38" s="160"/>
      <c r="V38" s="160"/>
    </row>
    <row r="39" spans="1:22" ht="22.5" customHeight="1">
      <c r="A39" s="172"/>
      <c r="B39" s="173" t="s">
        <v>110</v>
      </c>
      <c r="C39" s="173"/>
      <c r="D39" s="173"/>
      <c r="E39" s="173"/>
      <c r="F39" s="173"/>
      <c r="G39" s="173"/>
      <c r="H39" s="173"/>
      <c r="I39" s="173"/>
      <c r="J39" s="173"/>
      <c r="K39" s="159"/>
      <c r="L39" s="159"/>
      <c r="M39" s="159"/>
      <c r="N39" s="159"/>
      <c r="O39" s="159"/>
      <c r="P39" s="159"/>
      <c r="Q39" s="159"/>
      <c r="R39" s="156">
        <f>SUM(R36:V38)</f>
        <v>0</v>
      </c>
      <c r="S39" s="156"/>
      <c r="T39" s="156"/>
      <c r="U39" s="156"/>
      <c r="V39" s="156"/>
    </row>
    <row r="40" spans="1:22" ht="22.5" customHeight="1">
      <c r="A40" s="133" t="s">
        <v>111</v>
      </c>
      <c r="B40" s="133"/>
      <c r="C40" s="133"/>
      <c r="D40" s="133"/>
      <c r="E40" s="133"/>
      <c r="F40" s="133"/>
      <c r="G40" s="133"/>
      <c r="H40" s="133"/>
      <c r="I40" s="133"/>
      <c r="J40" s="133"/>
      <c r="K40" s="159"/>
      <c r="L40" s="159"/>
      <c r="M40" s="159"/>
      <c r="N40" s="159"/>
      <c r="O40" s="159"/>
      <c r="P40" s="159"/>
      <c r="Q40" s="159"/>
      <c r="R40" s="160"/>
      <c r="S40" s="160"/>
      <c r="T40" s="160"/>
      <c r="U40" s="160"/>
      <c r="V40" s="160"/>
    </row>
    <row r="41" spans="1:22" ht="22.5" customHeight="1">
      <c r="A41" s="134" t="s">
        <v>112</v>
      </c>
      <c r="B41" s="134"/>
      <c r="C41" s="134"/>
      <c r="D41" s="134"/>
      <c r="E41" s="134"/>
      <c r="F41" s="134"/>
      <c r="G41" s="134"/>
      <c r="H41" s="134"/>
      <c r="I41" s="134"/>
      <c r="J41" s="134"/>
      <c r="K41" s="159"/>
      <c r="L41" s="159"/>
      <c r="M41" s="159"/>
      <c r="N41" s="162"/>
      <c r="O41" s="162"/>
      <c r="P41" s="162"/>
      <c r="Q41" s="162"/>
      <c r="R41" s="163">
        <f>R35+R39+R40</f>
        <v>0</v>
      </c>
      <c r="S41" s="163"/>
      <c r="T41" s="163"/>
      <c r="U41" s="163"/>
      <c r="V41" s="163"/>
    </row>
    <row r="43" spans="1:22" ht="19.5" customHeight="1">
      <c r="A43" s="133" t="s">
        <v>18</v>
      </c>
      <c r="B43" s="133"/>
      <c r="C43" s="133" t="s">
        <v>19</v>
      </c>
      <c r="D43" s="133"/>
      <c r="E43" s="133"/>
      <c r="F43" s="133"/>
      <c r="G43" s="133"/>
      <c r="H43" s="164" t="s">
        <v>44</v>
      </c>
      <c r="I43" s="164"/>
      <c r="J43" s="164"/>
      <c r="K43" s="164"/>
      <c r="L43" s="164"/>
      <c r="M43" s="134" t="s">
        <v>22</v>
      </c>
      <c r="N43" s="134"/>
      <c r="O43" s="134"/>
      <c r="P43" s="134"/>
      <c r="Q43" s="134"/>
      <c r="R43" s="164"/>
      <c r="S43" s="164"/>
      <c r="T43" s="164"/>
      <c r="U43" s="164"/>
      <c r="V43" s="164"/>
    </row>
    <row r="44" spans="1:22" ht="19.5" customHeight="1">
      <c r="A44" s="133"/>
      <c r="B44" s="133"/>
      <c r="C44" s="133" t="s">
        <v>20</v>
      </c>
      <c r="D44" s="133"/>
      <c r="E44" s="133"/>
      <c r="F44" s="133"/>
      <c r="G44" s="133"/>
      <c r="H44" s="164" t="s">
        <v>45</v>
      </c>
      <c r="I44" s="164"/>
      <c r="J44" s="164"/>
      <c r="K44" s="164"/>
      <c r="L44" s="164"/>
      <c r="M44" s="134" t="s">
        <v>23</v>
      </c>
      <c r="N44" s="134"/>
      <c r="O44" s="134"/>
      <c r="P44" s="134"/>
      <c r="Q44" s="134"/>
      <c r="R44" s="161"/>
      <c r="S44" s="161"/>
      <c r="T44" s="161"/>
      <c r="U44" s="161"/>
      <c r="V44" s="161"/>
    </row>
    <row r="45" spans="1:22" ht="15.75" customHeight="1">
      <c r="A45" s="133"/>
      <c r="B45" s="133"/>
      <c r="C45" s="133" t="s">
        <v>21</v>
      </c>
      <c r="D45" s="133"/>
      <c r="E45" s="133"/>
      <c r="F45" s="133"/>
      <c r="G45" s="133"/>
      <c r="H45" s="164"/>
      <c r="I45" s="164"/>
      <c r="J45" s="164"/>
      <c r="K45" s="164"/>
      <c r="L45" s="164"/>
      <c r="M45" s="164"/>
      <c r="N45" s="164"/>
      <c r="O45" s="164"/>
      <c r="P45" s="164"/>
      <c r="Q45" s="164"/>
      <c r="R45" s="164"/>
      <c r="S45" s="164"/>
      <c r="T45" s="164"/>
      <c r="U45" s="164"/>
      <c r="V45" s="164"/>
    </row>
    <row r="46" spans="1:22" ht="15.75" customHeight="1">
      <c r="A46" s="133"/>
      <c r="B46" s="133"/>
      <c r="C46" s="133"/>
      <c r="D46" s="133"/>
      <c r="E46" s="133"/>
      <c r="F46" s="133"/>
      <c r="G46" s="133"/>
      <c r="H46" s="164"/>
      <c r="I46" s="164"/>
      <c r="J46" s="164"/>
      <c r="K46" s="164"/>
      <c r="L46" s="164"/>
      <c r="M46" s="164"/>
      <c r="N46" s="164"/>
      <c r="O46" s="164"/>
      <c r="P46" s="164"/>
      <c r="Q46" s="164"/>
      <c r="R46" s="164"/>
      <c r="S46" s="164"/>
      <c r="T46" s="164"/>
      <c r="U46" s="164"/>
      <c r="V46" s="164"/>
    </row>
  </sheetData>
  <mergeCells count="128">
    <mergeCell ref="D19:G19"/>
    <mergeCell ref="B20:C25"/>
    <mergeCell ref="D30:G31"/>
    <mergeCell ref="B26:C31"/>
    <mergeCell ref="B19:C19"/>
    <mergeCell ref="A43:B46"/>
    <mergeCell ref="C43:G43"/>
    <mergeCell ref="H43:L43"/>
    <mergeCell ref="M43:Q43"/>
    <mergeCell ref="C44:G44"/>
    <mergeCell ref="H44:L44"/>
    <mergeCell ref="M44:Q44"/>
    <mergeCell ref="A36:A39"/>
    <mergeCell ref="B36:J36"/>
    <mergeCell ref="K36:M36"/>
    <mergeCell ref="N36:Q36"/>
    <mergeCell ref="B39:J39"/>
    <mergeCell ref="K39:M39"/>
    <mergeCell ref="N39:Q39"/>
    <mergeCell ref="N26:Q26"/>
    <mergeCell ref="H19:J19"/>
    <mergeCell ref="K19:M19"/>
    <mergeCell ref="N19:Q19"/>
    <mergeCell ref="A20:A35"/>
    <mergeCell ref="R44:V44"/>
    <mergeCell ref="C45:G46"/>
    <mergeCell ref="A40:J40"/>
    <mergeCell ref="K40:M40"/>
    <mergeCell ref="N40:Q40"/>
    <mergeCell ref="R40:V40"/>
    <mergeCell ref="A41:J41"/>
    <mergeCell ref="K41:M41"/>
    <mergeCell ref="N41:Q41"/>
    <mergeCell ref="R41:V41"/>
    <mergeCell ref="H45:V46"/>
    <mergeCell ref="R43:V43"/>
    <mergeCell ref="R36:V36"/>
    <mergeCell ref="B37:J37"/>
    <mergeCell ref="K37:M37"/>
    <mergeCell ref="N37:Q37"/>
    <mergeCell ref="R37:V37"/>
    <mergeCell ref="B38:J38"/>
    <mergeCell ref="K38:M38"/>
    <mergeCell ref="N38:Q38"/>
    <mergeCell ref="R38:V38"/>
    <mergeCell ref="R39:V39"/>
    <mergeCell ref="H29:J29"/>
    <mergeCell ref="K29:M29"/>
    <mergeCell ref="N29:Q29"/>
    <mergeCell ref="R29:V29"/>
    <mergeCell ref="H30:J30"/>
    <mergeCell ref="K30:M30"/>
    <mergeCell ref="N30:Q30"/>
    <mergeCell ref="R30:V30"/>
    <mergeCell ref="B32:J32"/>
    <mergeCell ref="K32:M32"/>
    <mergeCell ref="N32:Q32"/>
    <mergeCell ref="R32:V32"/>
    <mergeCell ref="K31:M31"/>
    <mergeCell ref="N31:Q31"/>
    <mergeCell ref="R31:V31"/>
    <mergeCell ref="H31:J31"/>
    <mergeCell ref="N35:Q35"/>
    <mergeCell ref="R35:V35"/>
    <mergeCell ref="B33:J33"/>
    <mergeCell ref="B34:J34"/>
    <mergeCell ref="B35:J35"/>
    <mergeCell ref="K33:M33"/>
    <mergeCell ref="K34:M34"/>
    <mergeCell ref="R19:V19"/>
    <mergeCell ref="H20:J20"/>
    <mergeCell ref="K20:M20"/>
    <mergeCell ref="N21:Q21"/>
    <mergeCell ref="R21:V21"/>
    <mergeCell ref="K22:M22"/>
    <mergeCell ref="N22:Q22"/>
    <mergeCell ref="R22:V22"/>
    <mergeCell ref="N20:Q20"/>
    <mergeCell ref="R20:V20"/>
    <mergeCell ref="A16:C17"/>
    <mergeCell ref="D16:G17"/>
    <mergeCell ref="H16:H17"/>
    <mergeCell ref="A1:V1"/>
    <mergeCell ref="B6:G6"/>
    <mergeCell ref="N8:V8"/>
    <mergeCell ref="N9:V9"/>
    <mergeCell ref="N10:V10"/>
    <mergeCell ref="N11:V11"/>
    <mergeCell ref="N12:V12"/>
    <mergeCell ref="N13:V13"/>
    <mergeCell ref="B3:F3"/>
    <mergeCell ref="G3:U3"/>
    <mergeCell ref="K35:M35"/>
    <mergeCell ref="H21:J21"/>
    <mergeCell ref="H22:J22"/>
    <mergeCell ref="H27:J27"/>
    <mergeCell ref="H28:J28"/>
    <mergeCell ref="D20:G21"/>
    <mergeCell ref="D22:G23"/>
    <mergeCell ref="D26:G27"/>
    <mergeCell ref="D28:G29"/>
    <mergeCell ref="K21:M21"/>
    <mergeCell ref="H23:J23"/>
    <mergeCell ref="K23:M23"/>
    <mergeCell ref="D24:G25"/>
    <mergeCell ref="H24:J24"/>
    <mergeCell ref="K24:M24"/>
    <mergeCell ref="H25:J25"/>
    <mergeCell ref="K25:M25"/>
    <mergeCell ref="N33:Q33"/>
    <mergeCell ref="R33:V33"/>
    <mergeCell ref="N34:Q34"/>
    <mergeCell ref="R34:V34"/>
    <mergeCell ref="N23:Q23"/>
    <mergeCell ref="R23:V23"/>
    <mergeCell ref="H26:J26"/>
    <mergeCell ref="K26:M26"/>
    <mergeCell ref="K27:M27"/>
    <mergeCell ref="N27:Q27"/>
    <mergeCell ref="R27:V27"/>
    <mergeCell ref="K28:M28"/>
    <mergeCell ref="N28:Q28"/>
    <mergeCell ref="R28:V28"/>
    <mergeCell ref="R26:V26"/>
    <mergeCell ref="N24:Q24"/>
    <mergeCell ref="R24:V24"/>
    <mergeCell ref="N25:Q25"/>
    <mergeCell ref="R25:V25"/>
  </mergeCells>
  <phoneticPr fontId="11"/>
  <printOptions horizontalCentered="1" verticalCentered="1"/>
  <pageMargins left="0.70866141732283472" right="0.51181102362204722" top="0.31496062992125984" bottom="0.55118110236220474" header="0.31496062992125984" footer="0.31496062992125984"/>
  <pageSetup paperSize="9" scale="95"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7F91B-A62C-4485-BD87-140651EED4DC}">
  <sheetPr>
    <tabColor rgb="FFFFFF00"/>
    <pageSetUpPr fitToPage="1"/>
  </sheetPr>
  <dimension ref="A1:R38"/>
  <sheetViews>
    <sheetView view="pageBreakPreview" zoomScale="85" zoomScaleNormal="100" zoomScaleSheetLayoutView="85" workbookViewId="0">
      <selection activeCell="F5" sqref="F5:G5"/>
    </sheetView>
  </sheetViews>
  <sheetFormatPr defaultRowHeight="13.5"/>
  <cols>
    <col min="1" max="1" width="3.5" style="8" customWidth="1"/>
    <col min="2" max="2" width="21.625" style="8" customWidth="1"/>
    <col min="3" max="3" width="7.25" style="8" customWidth="1"/>
    <col min="4" max="10" width="9.625" style="8" customWidth="1"/>
    <col min="11" max="14" width="4.25" style="8" customWidth="1"/>
    <col min="15" max="16384" width="9" style="8"/>
  </cols>
  <sheetData>
    <row r="1" spans="1:12" ht="18" customHeight="1">
      <c r="A1" s="8" t="s">
        <v>12</v>
      </c>
      <c r="H1" s="215" t="str">
        <f>請求書!B3</f>
        <v>令和〇年度〇月分</v>
      </c>
      <c r="I1" s="215"/>
      <c r="J1" s="215"/>
    </row>
    <row r="2" spans="1:12" ht="20.25" customHeight="1">
      <c r="A2" s="133" t="s">
        <v>9</v>
      </c>
      <c r="B2" s="133"/>
      <c r="C2" s="216" t="str">
        <f>請求書!N10</f>
        <v>○○保育園</v>
      </c>
      <c r="D2" s="216"/>
      <c r="E2" s="216"/>
      <c r="F2" s="134" t="s">
        <v>46</v>
      </c>
      <c r="G2" s="134"/>
      <c r="H2" s="217" t="s">
        <v>113</v>
      </c>
      <c r="I2" s="218"/>
      <c r="J2" s="218"/>
    </row>
    <row r="3" spans="1:12" ht="20.25" customHeight="1">
      <c r="A3" s="133" t="s">
        <v>13</v>
      </c>
      <c r="B3" s="133"/>
      <c r="C3" s="193"/>
      <c r="D3" s="193"/>
      <c r="E3" s="194"/>
      <c r="F3" s="133" t="s">
        <v>47</v>
      </c>
      <c r="G3" s="133"/>
      <c r="H3" s="223"/>
      <c r="I3" s="224"/>
      <c r="J3" s="224"/>
    </row>
    <row r="4" spans="1:12" ht="20.25" customHeight="1">
      <c r="A4" s="190" t="s">
        <v>116</v>
      </c>
      <c r="B4" s="191"/>
      <c r="C4" s="192">
        <f>F4+I4</f>
        <v>0</v>
      </c>
      <c r="D4" s="155"/>
      <c r="E4" s="7" t="s">
        <v>114</v>
      </c>
      <c r="F4" s="195">
        <f>SUM(児童一覧!G38:H40)</f>
        <v>0</v>
      </c>
      <c r="G4" s="196"/>
      <c r="H4" s="7" t="s">
        <v>115</v>
      </c>
      <c r="I4" s="193"/>
      <c r="J4" s="194"/>
    </row>
    <row r="5" spans="1:12" ht="20.25" customHeight="1">
      <c r="A5" s="190" t="s">
        <v>24</v>
      </c>
      <c r="B5" s="191"/>
      <c r="C5" s="192">
        <f>F5+I5</f>
        <v>0</v>
      </c>
      <c r="D5" s="155"/>
      <c r="E5" s="7" t="s">
        <v>114</v>
      </c>
      <c r="F5" s="195">
        <f>SUM(児童一覧!G41:H43)</f>
        <v>0</v>
      </c>
      <c r="G5" s="196"/>
      <c r="H5" s="7" t="s">
        <v>115</v>
      </c>
      <c r="I5" s="193"/>
      <c r="J5" s="194"/>
    </row>
    <row r="7" spans="1:12" ht="18.75" customHeight="1">
      <c r="A7" s="133" t="s">
        <v>0</v>
      </c>
      <c r="B7" s="133"/>
      <c r="C7" s="133"/>
      <c r="D7" s="133"/>
      <c r="E7" s="133"/>
      <c r="F7" s="153" t="s">
        <v>14</v>
      </c>
      <c r="G7" s="154"/>
      <c r="H7" s="154"/>
      <c r="I7" s="154"/>
      <c r="J7" s="155"/>
    </row>
    <row r="8" spans="1:12" ht="18.75" customHeight="1">
      <c r="A8" s="133" t="s">
        <v>1</v>
      </c>
      <c r="B8" s="133"/>
      <c r="C8" s="133"/>
      <c r="D8" s="133"/>
      <c r="E8" s="133"/>
      <c r="F8" s="24" t="s">
        <v>34</v>
      </c>
      <c r="G8" s="24" t="s">
        <v>48</v>
      </c>
      <c r="H8" s="7" t="s">
        <v>5</v>
      </c>
      <c r="I8" s="197" t="s">
        <v>117</v>
      </c>
      <c r="J8" s="198"/>
    </row>
    <row r="9" spans="1:12" ht="24" customHeight="1">
      <c r="A9" s="178" t="s">
        <v>49</v>
      </c>
      <c r="B9" s="178"/>
      <c r="C9" s="178"/>
      <c r="D9" s="178"/>
      <c r="E9" s="178"/>
      <c r="F9" s="25"/>
      <c r="G9" s="25"/>
      <c r="H9" s="25"/>
      <c r="I9" s="179" t="s">
        <v>136</v>
      </c>
      <c r="J9" s="180"/>
      <c r="K9" s="26"/>
      <c r="L9" s="26"/>
    </row>
    <row r="10" spans="1:12" ht="24" customHeight="1">
      <c r="A10" s="178" t="s">
        <v>50</v>
      </c>
      <c r="B10" s="178"/>
      <c r="C10" s="178"/>
      <c r="D10" s="178"/>
      <c r="E10" s="178"/>
      <c r="F10" s="25"/>
      <c r="G10" s="25"/>
      <c r="H10" s="25"/>
      <c r="I10" s="179" t="s">
        <v>136</v>
      </c>
      <c r="J10" s="180"/>
      <c r="K10" s="26"/>
      <c r="L10" s="26"/>
    </row>
    <row r="11" spans="1:12" ht="24" customHeight="1">
      <c r="A11" s="178" t="s">
        <v>118</v>
      </c>
      <c r="B11" s="178"/>
      <c r="C11" s="178"/>
      <c r="D11" s="178"/>
      <c r="E11" s="178"/>
      <c r="F11" s="86">
        <f t="shared" ref="F11:H12" si="0">ROUNDDOWN(F9*84/100,-1)</f>
        <v>0</v>
      </c>
      <c r="G11" s="86">
        <f t="shared" si="0"/>
        <v>0</v>
      </c>
      <c r="H11" s="86">
        <f t="shared" si="0"/>
        <v>0</v>
      </c>
      <c r="I11" s="179" t="s">
        <v>136</v>
      </c>
      <c r="J11" s="180"/>
      <c r="K11" s="38" t="s">
        <v>137</v>
      </c>
      <c r="L11" s="26"/>
    </row>
    <row r="12" spans="1:12" ht="24" customHeight="1">
      <c r="A12" s="178" t="s">
        <v>119</v>
      </c>
      <c r="B12" s="178"/>
      <c r="C12" s="178"/>
      <c r="D12" s="178"/>
      <c r="E12" s="178"/>
      <c r="F12" s="86">
        <f t="shared" si="0"/>
        <v>0</v>
      </c>
      <c r="G12" s="86">
        <f t="shared" si="0"/>
        <v>0</v>
      </c>
      <c r="H12" s="86">
        <f t="shared" si="0"/>
        <v>0</v>
      </c>
      <c r="I12" s="179" t="s">
        <v>136</v>
      </c>
      <c r="J12" s="180"/>
      <c r="K12" s="38" t="s">
        <v>137</v>
      </c>
      <c r="L12" s="26"/>
    </row>
    <row r="13" spans="1:12" ht="24" customHeight="1">
      <c r="A13" s="175" t="s">
        <v>15</v>
      </c>
      <c r="B13" s="184" t="s">
        <v>51</v>
      </c>
      <c r="C13" s="185"/>
      <c r="D13" s="185"/>
      <c r="E13" s="186"/>
      <c r="F13" s="25"/>
      <c r="G13" s="25"/>
      <c r="H13" s="25"/>
      <c r="I13" s="179" t="s">
        <v>136</v>
      </c>
      <c r="J13" s="180"/>
      <c r="K13" s="26"/>
      <c r="L13" s="26"/>
    </row>
    <row r="14" spans="1:12" ht="24" customHeight="1">
      <c r="A14" s="176"/>
      <c r="B14" s="184" t="s">
        <v>52</v>
      </c>
      <c r="C14" s="185"/>
      <c r="D14" s="185"/>
      <c r="E14" s="186"/>
      <c r="F14" s="25"/>
      <c r="G14" s="25"/>
      <c r="H14" s="25"/>
      <c r="I14" s="179" t="s">
        <v>136</v>
      </c>
      <c r="J14" s="180"/>
      <c r="K14" s="26"/>
      <c r="L14" s="26"/>
    </row>
    <row r="15" spans="1:12" ht="24" customHeight="1">
      <c r="A15" s="176"/>
      <c r="B15" s="187" t="s">
        <v>53</v>
      </c>
      <c r="C15" s="188"/>
      <c r="D15" s="188"/>
      <c r="E15" s="189"/>
      <c r="F15" s="27" t="s">
        <v>54</v>
      </c>
      <c r="G15" s="25"/>
      <c r="H15" s="27" t="s">
        <v>54</v>
      </c>
      <c r="I15" s="179" t="s">
        <v>136</v>
      </c>
      <c r="J15" s="180"/>
      <c r="K15" s="28" t="s">
        <v>55</v>
      </c>
      <c r="L15" s="29"/>
    </row>
    <row r="16" spans="1:12" ht="24" customHeight="1">
      <c r="A16" s="176"/>
      <c r="B16" s="187" t="s">
        <v>120</v>
      </c>
      <c r="C16" s="188"/>
      <c r="D16" s="188"/>
      <c r="E16" s="189"/>
      <c r="F16" s="25"/>
      <c r="G16" s="25"/>
      <c r="H16" s="25"/>
      <c r="I16" s="179" t="s">
        <v>136</v>
      </c>
      <c r="J16" s="180"/>
      <c r="K16" s="28"/>
      <c r="L16" s="26"/>
    </row>
    <row r="17" spans="1:18" ht="24" customHeight="1">
      <c r="A17" s="176"/>
      <c r="B17" s="187" t="s">
        <v>121</v>
      </c>
      <c r="C17" s="188"/>
      <c r="D17" s="188"/>
      <c r="E17" s="189"/>
      <c r="F17" s="27" t="s">
        <v>54</v>
      </c>
      <c r="G17" s="27" t="s">
        <v>54</v>
      </c>
      <c r="H17" s="27" t="s">
        <v>54</v>
      </c>
      <c r="I17" s="205"/>
      <c r="J17" s="206"/>
      <c r="K17" s="28"/>
      <c r="L17" s="30"/>
      <c r="M17" s="2"/>
    </row>
    <row r="18" spans="1:18" ht="24" customHeight="1">
      <c r="A18" s="176"/>
      <c r="B18" s="187" t="s">
        <v>56</v>
      </c>
      <c r="C18" s="188"/>
      <c r="D18" s="188"/>
      <c r="E18" s="189"/>
      <c r="F18" s="25"/>
      <c r="G18" s="31">
        <f t="shared" ref="G18:G27" si="1">F18</f>
        <v>0</v>
      </c>
      <c r="H18" s="31">
        <f t="shared" ref="H18:H27" si="2">F18</f>
        <v>0</v>
      </c>
      <c r="I18" s="179" t="s">
        <v>136</v>
      </c>
      <c r="J18" s="180"/>
      <c r="K18" s="26"/>
      <c r="L18" s="26"/>
    </row>
    <row r="19" spans="1:18" ht="24" customHeight="1">
      <c r="A19" s="176"/>
      <c r="B19" s="187" t="s">
        <v>122</v>
      </c>
      <c r="C19" s="188"/>
      <c r="D19" s="188"/>
      <c r="E19" s="189"/>
      <c r="F19" s="25"/>
      <c r="G19" s="31">
        <f t="shared" si="1"/>
        <v>0</v>
      </c>
      <c r="H19" s="31">
        <f t="shared" si="2"/>
        <v>0</v>
      </c>
      <c r="I19" s="179" t="s">
        <v>136</v>
      </c>
      <c r="J19" s="180"/>
      <c r="K19" s="32"/>
      <c r="L19" s="32"/>
      <c r="M19" s="33"/>
      <c r="N19" s="33"/>
      <c r="O19" s="33"/>
      <c r="P19" s="33"/>
      <c r="Q19" s="33"/>
      <c r="R19" s="33"/>
    </row>
    <row r="20" spans="1:18" ht="24" customHeight="1">
      <c r="A20" s="176"/>
      <c r="B20" s="187" t="s">
        <v>57</v>
      </c>
      <c r="C20" s="188"/>
      <c r="D20" s="188"/>
      <c r="E20" s="189"/>
      <c r="F20" s="25"/>
      <c r="G20" s="31">
        <f t="shared" si="1"/>
        <v>0</v>
      </c>
      <c r="H20" s="31">
        <f t="shared" si="2"/>
        <v>0</v>
      </c>
      <c r="I20" s="179" t="s">
        <v>136</v>
      </c>
      <c r="J20" s="180"/>
      <c r="L20" s="26"/>
    </row>
    <row r="21" spans="1:18" ht="24" customHeight="1">
      <c r="A21" s="176"/>
      <c r="B21" s="181" t="s">
        <v>58</v>
      </c>
      <c r="C21" s="182"/>
      <c r="D21" s="182"/>
      <c r="E21" s="183"/>
      <c r="F21" s="25"/>
      <c r="G21" s="31">
        <f t="shared" si="1"/>
        <v>0</v>
      </c>
      <c r="H21" s="31">
        <f t="shared" si="2"/>
        <v>0</v>
      </c>
      <c r="I21" s="179" t="s">
        <v>136</v>
      </c>
      <c r="J21" s="180"/>
      <c r="K21" s="75" t="s">
        <v>59</v>
      </c>
      <c r="L21" s="26"/>
    </row>
    <row r="22" spans="1:18" ht="24" customHeight="1">
      <c r="A22" s="175" t="s">
        <v>16</v>
      </c>
      <c r="B22" s="187" t="s">
        <v>123</v>
      </c>
      <c r="C22" s="188"/>
      <c r="D22" s="188"/>
      <c r="E22" s="189"/>
      <c r="F22" s="25"/>
      <c r="G22" s="31">
        <f t="shared" si="1"/>
        <v>0</v>
      </c>
      <c r="H22" s="31">
        <f t="shared" si="2"/>
        <v>0</v>
      </c>
      <c r="I22" s="179" t="s">
        <v>136</v>
      </c>
      <c r="J22" s="180"/>
      <c r="K22" s="26"/>
      <c r="L22" s="26"/>
    </row>
    <row r="23" spans="1:18" ht="24" customHeight="1">
      <c r="A23" s="176"/>
      <c r="B23" s="212" t="s">
        <v>124</v>
      </c>
      <c r="C23" s="213"/>
      <c r="D23" s="213"/>
      <c r="E23" s="214"/>
      <c r="F23" s="25"/>
      <c r="G23" s="31">
        <f t="shared" si="1"/>
        <v>0</v>
      </c>
      <c r="H23" s="31">
        <f t="shared" si="2"/>
        <v>0</v>
      </c>
      <c r="I23" s="179" t="s">
        <v>136</v>
      </c>
      <c r="J23" s="180"/>
      <c r="K23" s="26"/>
      <c r="L23" s="26"/>
    </row>
    <row r="24" spans="1:18" ht="24" customHeight="1">
      <c r="A24" s="176"/>
      <c r="B24" s="187" t="s">
        <v>25</v>
      </c>
      <c r="C24" s="188"/>
      <c r="D24" s="188"/>
      <c r="E24" s="189"/>
      <c r="F24" s="25"/>
      <c r="G24" s="31">
        <f t="shared" si="1"/>
        <v>0</v>
      </c>
      <c r="H24" s="31">
        <f t="shared" si="2"/>
        <v>0</v>
      </c>
      <c r="I24" s="179" t="s">
        <v>136</v>
      </c>
      <c r="J24" s="180"/>
      <c r="K24" s="26"/>
      <c r="L24" s="26"/>
    </row>
    <row r="25" spans="1:18" ht="24" customHeight="1">
      <c r="A25" s="176"/>
      <c r="B25" s="181" t="s">
        <v>125</v>
      </c>
      <c r="C25" s="182"/>
      <c r="D25" s="36" t="s">
        <v>60</v>
      </c>
      <c r="E25" s="76"/>
      <c r="F25" s="25"/>
      <c r="G25" s="31">
        <f t="shared" si="1"/>
        <v>0</v>
      </c>
      <c r="H25" s="31">
        <f t="shared" si="2"/>
        <v>0</v>
      </c>
      <c r="I25" s="179" t="s">
        <v>136</v>
      </c>
      <c r="J25" s="180"/>
      <c r="K25" s="37" t="s">
        <v>61</v>
      </c>
      <c r="L25" s="26"/>
    </row>
    <row r="26" spans="1:18" ht="24" customHeight="1">
      <c r="A26" s="177"/>
      <c r="B26" s="187" t="s">
        <v>62</v>
      </c>
      <c r="C26" s="188"/>
      <c r="D26" s="188"/>
      <c r="E26" s="189"/>
      <c r="F26" s="25"/>
      <c r="G26" s="31">
        <f t="shared" si="1"/>
        <v>0</v>
      </c>
      <c r="H26" s="31">
        <f t="shared" si="2"/>
        <v>0</v>
      </c>
      <c r="I26" s="179" t="s">
        <v>136</v>
      </c>
      <c r="J26" s="180"/>
      <c r="K26" s="26"/>
      <c r="L26" s="26"/>
    </row>
    <row r="27" spans="1:18" ht="24" customHeight="1">
      <c r="A27" s="175" t="s">
        <v>17</v>
      </c>
      <c r="B27" s="226" t="s">
        <v>126</v>
      </c>
      <c r="C27" s="227"/>
      <c r="D27" s="83" t="s">
        <v>127</v>
      </c>
      <c r="E27" s="85"/>
      <c r="F27" s="236"/>
      <c r="G27" s="234">
        <f t="shared" si="1"/>
        <v>0</v>
      </c>
      <c r="H27" s="234">
        <f t="shared" si="2"/>
        <v>0</v>
      </c>
      <c r="I27" s="230" t="s">
        <v>136</v>
      </c>
      <c r="J27" s="231"/>
      <c r="K27" s="35" t="s">
        <v>133</v>
      </c>
      <c r="L27" s="26"/>
    </row>
    <row r="28" spans="1:18" s="75" customFormat="1" ht="24" customHeight="1">
      <c r="A28" s="176"/>
      <c r="B28" s="228"/>
      <c r="C28" s="229"/>
      <c r="D28" s="84" t="s">
        <v>128</v>
      </c>
      <c r="E28" s="85"/>
      <c r="F28" s="237"/>
      <c r="G28" s="235"/>
      <c r="H28" s="235"/>
      <c r="I28" s="232"/>
      <c r="J28" s="233"/>
      <c r="K28" s="35" t="s">
        <v>134</v>
      </c>
      <c r="L28" s="26"/>
    </row>
    <row r="29" spans="1:18" ht="24" customHeight="1">
      <c r="A29" s="176"/>
      <c r="B29" s="207" t="s">
        <v>66</v>
      </c>
      <c r="C29" s="208"/>
      <c r="D29" s="34" t="s">
        <v>63</v>
      </c>
      <c r="E29" s="40" t="s">
        <v>67</v>
      </c>
      <c r="F29" s="25">
        <v>120</v>
      </c>
      <c r="G29" s="31">
        <f>F29</f>
        <v>120</v>
      </c>
      <c r="H29" s="31">
        <f>F29</f>
        <v>120</v>
      </c>
      <c r="I29" s="179" t="s">
        <v>136</v>
      </c>
      <c r="J29" s="180"/>
      <c r="K29" s="26"/>
      <c r="L29" s="26"/>
    </row>
    <row r="30" spans="1:18" ht="24" customHeight="1">
      <c r="A30" s="176"/>
      <c r="B30" s="187" t="s">
        <v>68</v>
      </c>
      <c r="C30" s="188"/>
      <c r="D30" s="188"/>
      <c r="E30" s="189"/>
      <c r="F30" s="25"/>
      <c r="G30" s="31">
        <f>F30</f>
        <v>0</v>
      </c>
      <c r="H30" s="31">
        <f>F30</f>
        <v>0</v>
      </c>
      <c r="I30" s="179" t="s">
        <v>136</v>
      </c>
      <c r="J30" s="180"/>
      <c r="K30" s="8" t="s">
        <v>69</v>
      </c>
      <c r="L30" s="26"/>
    </row>
    <row r="31" spans="1:18" ht="24" customHeight="1">
      <c r="A31" s="176"/>
      <c r="B31" s="187" t="s">
        <v>70</v>
      </c>
      <c r="C31" s="188"/>
      <c r="D31" s="188"/>
      <c r="E31" s="189"/>
      <c r="F31" s="25"/>
      <c r="G31" s="31">
        <f>F31</f>
        <v>0</v>
      </c>
      <c r="H31" s="31">
        <f>F31</f>
        <v>0</v>
      </c>
      <c r="I31" s="179" t="s">
        <v>136</v>
      </c>
      <c r="J31" s="180"/>
      <c r="K31" s="8" t="s">
        <v>69</v>
      </c>
      <c r="L31" s="26"/>
    </row>
    <row r="32" spans="1:18" ht="24" customHeight="1">
      <c r="A32" s="176"/>
      <c r="B32" s="181" t="s">
        <v>64</v>
      </c>
      <c r="C32" s="182"/>
      <c r="D32" s="34" t="s">
        <v>63</v>
      </c>
      <c r="E32" s="39"/>
      <c r="F32" s="25"/>
      <c r="G32" s="31">
        <f>F32</f>
        <v>0</v>
      </c>
      <c r="H32" s="31">
        <f>F32</f>
        <v>0</v>
      </c>
      <c r="I32" s="179" t="s">
        <v>136</v>
      </c>
      <c r="J32" s="180"/>
      <c r="K32" s="35" t="s">
        <v>65</v>
      </c>
      <c r="L32" s="26"/>
    </row>
    <row r="33" spans="1:12" ht="24" customHeight="1" thickBot="1">
      <c r="A33" s="225"/>
      <c r="B33" s="209" t="s">
        <v>71</v>
      </c>
      <c r="C33" s="210"/>
      <c r="D33" s="210"/>
      <c r="E33" s="211"/>
      <c r="F33" s="25"/>
      <c r="G33" s="31">
        <f>F33</f>
        <v>0</v>
      </c>
      <c r="H33" s="31">
        <f>F33</f>
        <v>0</v>
      </c>
      <c r="I33" s="179" t="s">
        <v>136</v>
      </c>
      <c r="J33" s="180"/>
      <c r="K33" s="8" t="s">
        <v>69</v>
      </c>
      <c r="L33" s="26"/>
    </row>
    <row r="34" spans="1:12" s="75" customFormat="1" ht="24.75" customHeight="1">
      <c r="A34" s="199" t="s">
        <v>129</v>
      </c>
      <c r="B34" s="200"/>
      <c r="C34" s="200"/>
      <c r="D34" s="200"/>
      <c r="E34" s="201"/>
      <c r="F34" s="106">
        <f>SUM(F9,F13,F15:F33)</f>
        <v>120</v>
      </c>
      <c r="G34" s="106">
        <f t="shared" ref="G34" si="3">SUM(G9,G13,G15:G33)</f>
        <v>120</v>
      </c>
      <c r="H34" s="106">
        <f>SUM(H9,H13,H15:H33)</f>
        <v>120</v>
      </c>
      <c r="I34" s="221" t="s">
        <v>135</v>
      </c>
      <c r="J34" s="222"/>
      <c r="K34" s="38" t="s">
        <v>72</v>
      </c>
    </row>
    <row r="35" spans="1:12" s="75" customFormat="1" ht="24.75" customHeight="1" thickBot="1">
      <c r="A35" s="202" t="s">
        <v>130</v>
      </c>
      <c r="B35" s="203"/>
      <c r="C35" s="203"/>
      <c r="D35" s="203"/>
      <c r="E35" s="204"/>
      <c r="F35" s="107">
        <f>SUM(F10,F14,F15:F33)</f>
        <v>120</v>
      </c>
      <c r="G35" s="107">
        <f t="shared" ref="G35" si="4">SUM(G10,G14,G15:G33)</f>
        <v>120</v>
      </c>
      <c r="H35" s="107">
        <f>SUM(H10,H14,H15:H33)</f>
        <v>120</v>
      </c>
      <c r="I35" s="219" t="s">
        <v>135</v>
      </c>
      <c r="J35" s="220"/>
      <c r="K35" s="41" t="s">
        <v>72</v>
      </c>
    </row>
    <row r="36" spans="1:12" ht="24.75" customHeight="1">
      <c r="A36" s="199" t="s">
        <v>131</v>
      </c>
      <c r="B36" s="200"/>
      <c r="C36" s="200"/>
      <c r="D36" s="200"/>
      <c r="E36" s="201"/>
      <c r="F36" s="106">
        <f>SUM(F11,F13,F15:F33)</f>
        <v>120</v>
      </c>
      <c r="G36" s="106">
        <f t="shared" ref="G36:H36" si="5">SUM(G11,G13,G15:G33)</f>
        <v>120</v>
      </c>
      <c r="H36" s="106">
        <f t="shared" si="5"/>
        <v>120</v>
      </c>
      <c r="I36" s="221" t="s">
        <v>135</v>
      </c>
      <c r="J36" s="222"/>
      <c r="K36" s="38" t="s">
        <v>72</v>
      </c>
    </row>
    <row r="37" spans="1:12" ht="24.75" customHeight="1" thickBot="1">
      <c r="A37" s="202" t="s">
        <v>132</v>
      </c>
      <c r="B37" s="203"/>
      <c r="C37" s="203"/>
      <c r="D37" s="203"/>
      <c r="E37" s="204"/>
      <c r="F37" s="107">
        <f>SUM(F12,F14,F15:F33)</f>
        <v>120</v>
      </c>
      <c r="G37" s="107">
        <f t="shared" ref="G37:H37" si="6">SUM(G12,G14,G15:G33)</f>
        <v>120</v>
      </c>
      <c r="H37" s="107">
        <f t="shared" si="6"/>
        <v>120</v>
      </c>
      <c r="I37" s="219" t="s">
        <v>135</v>
      </c>
      <c r="J37" s="220"/>
      <c r="K37" s="41" t="s">
        <v>72</v>
      </c>
    </row>
    <row r="38" spans="1:12" ht="4.5" customHeight="1">
      <c r="A38" s="42"/>
      <c r="B38" s="42"/>
      <c r="C38" s="42"/>
      <c r="F38" s="43"/>
      <c r="G38" s="43"/>
      <c r="H38" s="43"/>
      <c r="I38" s="44"/>
      <c r="J38" s="44"/>
    </row>
  </sheetData>
  <mergeCells count="83">
    <mergeCell ref="I37:J37"/>
    <mergeCell ref="I36:J36"/>
    <mergeCell ref="I35:J35"/>
    <mergeCell ref="I34:J34"/>
    <mergeCell ref="A3:B3"/>
    <mergeCell ref="F3:G3"/>
    <mergeCell ref="H3:J3"/>
    <mergeCell ref="C3:E3"/>
    <mergeCell ref="A27:A33"/>
    <mergeCell ref="B27:C28"/>
    <mergeCell ref="I27:J28"/>
    <mergeCell ref="H27:H28"/>
    <mergeCell ref="G27:G28"/>
    <mergeCell ref="F27:F28"/>
    <mergeCell ref="B19:E19"/>
    <mergeCell ref="B20:E20"/>
    <mergeCell ref="H1:J1"/>
    <mergeCell ref="A2:B2"/>
    <mergeCell ref="C2:E2"/>
    <mergeCell ref="F2:G2"/>
    <mergeCell ref="H2:J2"/>
    <mergeCell ref="A22:A26"/>
    <mergeCell ref="B22:E22"/>
    <mergeCell ref="B23:E23"/>
    <mergeCell ref="B24:E24"/>
    <mergeCell ref="B25:C25"/>
    <mergeCell ref="B26:E26"/>
    <mergeCell ref="A36:E36"/>
    <mergeCell ref="A37:E37"/>
    <mergeCell ref="A34:E34"/>
    <mergeCell ref="A35:E35"/>
    <mergeCell ref="I17:J17"/>
    <mergeCell ref="I31:J31"/>
    <mergeCell ref="I33:J33"/>
    <mergeCell ref="I29:J29"/>
    <mergeCell ref="I30:J30"/>
    <mergeCell ref="I32:J32"/>
    <mergeCell ref="B32:C32"/>
    <mergeCell ref="B29:C29"/>
    <mergeCell ref="B30:E30"/>
    <mergeCell ref="B31:E31"/>
    <mergeCell ref="B33:E33"/>
    <mergeCell ref="A13:A21"/>
    <mergeCell ref="I9:J9"/>
    <mergeCell ref="A8:E8"/>
    <mergeCell ref="A9:E9"/>
    <mergeCell ref="A10:E10"/>
    <mergeCell ref="A4:B4"/>
    <mergeCell ref="A5:B5"/>
    <mergeCell ref="C5:D5"/>
    <mergeCell ref="A7:E7"/>
    <mergeCell ref="I4:J4"/>
    <mergeCell ref="F4:G4"/>
    <mergeCell ref="I10:J10"/>
    <mergeCell ref="F5:G5"/>
    <mergeCell ref="I5:J5"/>
    <mergeCell ref="C4:D4"/>
    <mergeCell ref="F7:J7"/>
    <mergeCell ref="I8:J8"/>
    <mergeCell ref="I26:J26"/>
    <mergeCell ref="I18:J18"/>
    <mergeCell ref="I19:J19"/>
    <mergeCell ref="I20:J20"/>
    <mergeCell ref="I21:J21"/>
    <mergeCell ref="I22:J22"/>
    <mergeCell ref="I23:J23"/>
    <mergeCell ref="I24:J24"/>
    <mergeCell ref="I25:J25"/>
    <mergeCell ref="A11:E11"/>
    <mergeCell ref="I11:J11"/>
    <mergeCell ref="A12:E12"/>
    <mergeCell ref="I12:J12"/>
    <mergeCell ref="B21:E21"/>
    <mergeCell ref="I13:J13"/>
    <mergeCell ref="I14:J14"/>
    <mergeCell ref="I15:J15"/>
    <mergeCell ref="I16:J16"/>
    <mergeCell ref="B13:E13"/>
    <mergeCell ref="B14:E14"/>
    <mergeCell ref="B15:E15"/>
    <mergeCell ref="B16:E16"/>
    <mergeCell ref="B17:E17"/>
    <mergeCell ref="B18:E18"/>
  </mergeCells>
  <phoneticPr fontId="11"/>
  <dataValidations count="3">
    <dataValidation type="list" allowBlank="1" showInputMessage="1" showErrorMessage="1" sqref="E25" xr:uid="{33C37E17-D410-4AED-9351-26B3460DC4F7}">
      <formula1>"1日,2日,3日,4日,5日"</formula1>
    </dataValidation>
    <dataValidation type="list" allowBlank="1" showInputMessage="1" showErrorMessage="1" sqref="E32" xr:uid="{2DDF152B-274B-41FC-9E25-E4211C711FC1}">
      <formula1>"A,B,C"</formula1>
    </dataValidation>
    <dataValidation type="list" allowBlank="1" showInputMessage="1" showErrorMessage="1" sqref="E29:E31" xr:uid="{ED191E11-5D19-496B-AA49-A300186DCA8B}">
      <formula1>"その他"</formula1>
    </dataValidation>
  </dataValidations>
  <printOptions horizontalCentered="1"/>
  <pageMargins left="0.39370078740157483" right="0.39370078740157483" top="0.35433070866141736" bottom="0.35433070866141736" header="0.31496062992125984" footer="0.31496062992125984"/>
  <pageSetup paperSize="9" scale="9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DCB4D-E595-473B-BCC8-04C84417877C}">
  <sheetPr>
    <tabColor rgb="FFFFFF00"/>
    <pageSetUpPr fitToPage="1"/>
  </sheetPr>
  <dimension ref="A1:N56"/>
  <sheetViews>
    <sheetView view="pageBreakPreview" zoomScale="85" zoomScaleNormal="100" zoomScaleSheetLayoutView="85" workbookViewId="0">
      <selection activeCell="I10" sqref="I10"/>
    </sheetView>
  </sheetViews>
  <sheetFormatPr defaultRowHeight="13.5"/>
  <cols>
    <col min="1" max="1" width="4.25" style="45" customWidth="1"/>
    <col min="2" max="2" width="18.75" style="45" customWidth="1"/>
    <col min="3" max="4" width="11.5" style="46" customWidth="1"/>
    <col min="5" max="5" width="11.5" style="45" customWidth="1"/>
    <col min="6" max="8" width="7.875" style="45" customWidth="1"/>
    <col min="9" max="9" width="11.5" style="45" customWidth="1"/>
    <col min="10" max="10" width="15.125" style="45" customWidth="1"/>
    <col min="11" max="16384" width="9" style="45"/>
  </cols>
  <sheetData>
    <row r="1" spans="1:10" ht="18" customHeight="1">
      <c r="A1" s="45" t="s">
        <v>26</v>
      </c>
      <c r="J1" s="47" t="str">
        <f>請求書!N10</f>
        <v>○○保育園</v>
      </c>
    </row>
    <row r="2" spans="1:10" ht="18" customHeight="1">
      <c r="A2" s="45" t="s">
        <v>27</v>
      </c>
      <c r="J2" s="47" t="str">
        <f>請求書!B3</f>
        <v>令和〇年度〇月分</v>
      </c>
    </row>
    <row r="3" spans="1:10" ht="18" customHeight="1">
      <c r="A3" s="238" t="s">
        <v>28</v>
      </c>
      <c r="B3" s="240" t="s">
        <v>29</v>
      </c>
      <c r="C3" s="242" t="s">
        <v>30</v>
      </c>
      <c r="D3" s="240" t="s">
        <v>73</v>
      </c>
      <c r="E3" s="240" t="s">
        <v>31</v>
      </c>
      <c r="F3" s="241" t="s">
        <v>33</v>
      </c>
      <c r="G3" s="241"/>
      <c r="H3" s="241"/>
      <c r="I3" s="241" t="s">
        <v>138</v>
      </c>
      <c r="J3" s="240" t="s">
        <v>32</v>
      </c>
    </row>
    <row r="4" spans="1:10" ht="18" customHeight="1">
      <c r="A4" s="239"/>
      <c r="B4" s="240"/>
      <c r="C4" s="243"/>
      <c r="D4" s="240"/>
      <c r="E4" s="240"/>
      <c r="F4" s="241"/>
      <c r="G4" s="241"/>
      <c r="H4" s="241"/>
      <c r="I4" s="241"/>
      <c r="J4" s="240"/>
    </row>
    <row r="5" spans="1:10" ht="18" customHeight="1">
      <c r="A5" s="48">
        <f>ROW()-4</f>
        <v>1</v>
      </c>
      <c r="B5" s="127"/>
      <c r="C5" s="126"/>
      <c r="D5" s="108"/>
      <c r="E5" s="110"/>
      <c r="F5" s="111"/>
      <c r="G5" s="112"/>
      <c r="H5" s="113"/>
      <c r="I5" s="114"/>
      <c r="J5" s="109"/>
    </row>
    <row r="6" spans="1:10" ht="18" customHeight="1">
      <c r="A6" s="48">
        <f t="shared" ref="A6:A34" si="0">ROW()-4</f>
        <v>2</v>
      </c>
      <c r="B6" s="127"/>
      <c r="C6" s="126"/>
      <c r="D6" s="108"/>
      <c r="E6" s="110"/>
      <c r="F6" s="111"/>
      <c r="G6" s="112"/>
      <c r="H6" s="113"/>
      <c r="I6" s="115"/>
      <c r="J6" s="109"/>
    </row>
    <row r="7" spans="1:10" ht="18" customHeight="1">
      <c r="A7" s="48">
        <f t="shared" si="0"/>
        <v>3</v>
      </c>
      <c r="B7" s="127"/>
      <c r="C7" s="126"/>
      <c r="D7" s="108"/>
      <c r="E7" s="110"/>
      <c r="F7" s="111"/>
      <c r="G7" s="112"/>
      <c r="H7" s="113"/>
      <c r="I7" s="115"/>
      <c r="J7" s="109"/>
    </row>
    <row r="8" spans="1:10" ht="18" customHeight="1">
      <c r="A8" s="48">
        <f t="shared" si="0"/>
        <v>4</v>
      </c>
      <c r="B8" s="127"/>
      <c r="C8" s="126"/>
      <c r="D8" s="108"/>
      <c r="E8" s="110"/>
      <c r="F8" s="111"/>
      <c r="G8" s="112"/>
      <c r="H8" s="113"/>
      <c r="I8" s="115"/>
      <c r="J8" s="109"/>
    </row>
    <row r="9" spans="1:10" ht="18" customHeight="1">
      <c r="A9" s="48">
        <f t="shared" si="0"/>
        <v>5</v>
      </c>
      <c r="B9" s="127"/>
      <c r="C9" s="126"/>
      <c r="D9" s="108"/>
      <c r="E9" s="110"/>
      <c r="F9" s="111"/>
      <c r="G9" s="112"/>
      <c r="H9" s="113"/>
      <c r="I9" s="115"/>
      <c r="J9" s="109"/>
    </row>
    <row r="10" spans="1:10" ht="18" customHeight="1">
      <c r="A10" s="48">
        <f t="shared" si="0"/>
        <v>6</v>
      </c>
      <c r="B10" s="127"/>
      <c r="C10" s="126"/>
      <c r="D10" s="108"/>
      <c r="E10" s="110"/>
      <c r="F10" s="111"/>
      <c r="G10" s="112"/>
      <c r="H10" s="113"/>
      <c r="I10" s="115"/>
      <c r="J10" s="109"/>
    </row>
    <row r="11" spans="1:10" ht="18" customHeight="1">
      <c r="A11" s="48">
        <f t="shared" si="0"/>
        <v>7</v>
      </c>
      <c r="B11" s="127"/>
      <c r="C11" s="126"/>
      <c r="D11" s="108"/>
      <c r="E11" s="110"/>
      <c r="F11" s="111"/>
      <c r="G11" s="112"/>
      <c r="H11" s="113"/>
      <c r="I11" s="115"/>
      <c r="J11" s="109"/>
    </row>
    <row r="12" spans="1:10" ht="18" customHeight="1">
      <c r="A12" s="48">
        <f t="shared" si="0"/>
        <v>8</v>
      </c>
      <c r="B12" s="127"/>
      <c r="C12" s="126"/>
      <c r="D12" s="108"/>
      <c r="E12" s="110"/>
      <c r="F12" s="111"/>
      <c r="G12" s="112"/>
      <c r="H12" s="113"/>
      <c r="I12" s="115"/>
      <c r="J12" s="109"/>
    </row>
    <row r="13" spans="1:10" ht="18" customHeight="1">
      <c r="A13" s="48">
        <f t="shared" si="0"/>
        <v>9</v>
      </c>
      <c r="B13" s="127"/>
      <c r="C13" s="126"/>
      <c r="D13" s="108"/>
      <c r="E13" s="110"/>
      <c r="F13" s="111"/>
      <c r="G13" s="112"/>
      <c r="H13" s="113"/>
      <c r="I13" s="115"/>
      <c r="J13" s="109"/>
    </row>
    <row r="14" spans="1:10" ht="18" customHeight="1">
      <c r="A14" s="48">
        <f t="shared" si="0"/>
        <v>10</v>
      </c>
      <c r="B14" s="127"/>
      <c r="C14" s="126"/>
      <c r="D14" s="108"/>
      <c r="E14" s="110"/>
      <c r="F14" s="111"/>
      <c r="G14" s="112"/>
      <c r="H14" s="113"/>
      <c r="I14" s="115"/>
      <c r="J14" s="109"/>
    </row>
    <row r="15" spans="1:10" ht="18" customHeight="1">
      <c r="A15" s="48">
        <f t="shared" si="0"/>
        <v>11</v>
      </c>
      <c r="B15" s="128"/>
      <c r="C15" s="126"/>
      <c r="D15" s="108"/>
      <c r="E15" s="110"/>
      <c r="F15" s="111"/>
      <c r="G15" s="112"/>
      <c r="H15" s="113"/>
      <c r="I15" s="115"/>
      <c r="J15" s="109"/>
    </row>
    <row r="16" spans="1:10" ht="18" customHeight="1">
      <c r="A16" s="48">
        <f t="shared" si="0"/>
        <v>12</v>
      </c>
      <c r="B16" s="128"/>
      <c r="C16" s="126"/>
      <c r="D16" s="108"/>
      <c r="E16" s="110"/>
      <c r="F16" s="111"/>
      <c r="G16" s="112"/>
      <c r="H16" s="113"/>
      <c r="I16" s="115"/>
      <c r="J16" s="109"/>
    </row>
    <row r="17" spans="1:10" ht="18" customHeight="1">
      <c r="A17" s="48">
        <f t="shared" si="0"/>
        <v>13</v>
      </c>
      <c r="B17" s="128"/>
      <c r="C17" s="126"/>
      <c r="D17" s="108"/>
      <c r="E17" s="110"/>
      <c r="F17" s="111"/>
      <c r="G17" s="112"/>
      <c r="H17" s="113"/>
      <c r="I17" s="115"/>
      <c r="J17" s="109"/>
    </row>
    <row r="18" spans="1:10" ht="18" customHeight="1">
      <c r="A18" s="48">
        <f t="shared" si="0"/>
        <v>14</v>
      </c>
      <c r="B18" s="128"/>
      <c r="C18" s="126"/>
      <c r="D18" s="108"/>
      <c r="E18" s="110"/>
      <c r="F18" s="111"/>
      <c r="G18" s="112"/>
      <c r="H18" s="113"/>
      <c r="I18" s="115"/>
      <c r="J18" s="109"/>
    </row>
    <row r="19" spans="1:10" ht="18" customHeight="1">
      <c r="A19" s="48">
        <f t="shared" si="0"/>
        <v>15</v>
      </c>
      <c r="B19" s="128"/>
      <c r="C19" s="126"/>
      <c r="D19" s="108"/>
      <c r="E19" s="110"/>
      <c r="F19" s="111"/>
      <c r="G19" s="112"/>
      <c r="H19" s="113"/>
      <c r="I19" s="115"/>
      <c r="J19" s="109"/>
    </row>
    <row r="20" spans="1:10" ht="18" customHeight="1">
      <c r="A20" s="48">
        <f t="shared" si="0"/>
        <v>16</v>
      </c>
      <c r="B20" s="128"/>
      <c r="C20" s="126"/>
      <c r="D20" s="108"/>
      <c r="E20" s="110"/>
      <c r="F20" s="111"/>
      <c r="G20" s="112"/>
      <c r="H20" s="113"/>
      <c r="I20" s="115"/>
      <c r="J20" s="109"/>
    </row>
    <row r="21" spans="1:10" ht="18" customHeight="1">
      <c r="A21" s="48">
        <f t="shared" si="0"/>
        <v>17</v>
      </c>
      <c r="B21" s="128"/>
      <c r="C21" s="126"/>
      <c r="D21" s="108"/>
      <c r="E21" s="110"/>
      <c r="F21" s="111"/>
      <c r="G21" s="112"/>
      <c r="H21" s="113"/>
      <c r="I21" s="115"/>
      <c r="J21" s="109"/>
    </row>
    <row r="22" spans="1:10" ht="18" customHeight="1">
      <c r="A22" s="48">
        <f t="shared" si="0"/>
        <v>18</v>
      </c>
      <c r="B22" s="128"/>
      <c r="C22" s="126"/>
      <c r="D22" s="108"/>
      <c r="E22" s="110"/>
      <c r="F22" s="111"/>
      <c r="G22" s="112"/>
      <c r="H22" s="113"/>
      <c r="I22" s="115"/>
      <c r="J22" s="109"/>
    </row>
    <row r="23" spans="1:10" ht="18" customHeight="1">
      <c r="A23" s="48">
        <f t="shared" si="0"/>
        <v>19</v>
      </c>
      <c r="B23" s="128"/>
      <c r="C23" s="126"/>
      <c r="D23" s="108"/>
      <c r="E23" s="110"/>
      <c r="F23" s="111"/>
      <c r="G23" s="112"/>
      <c r="H23" s="113"/>
      <c r="I23" s="115"/>
      <c r="J23" s="109"/>
    </row>
    <row r="24" spans="1:10" ht="18" customHeight="1">
      <c r="A24" s="48">
        <f t="shared" si="0"/>
        <v>20</v>
      </c>
      <c r="B24" s="128"/>
      <c r="C24" s="126"/>
      <c r="D24" s="108"/>
      <c r="E24" s="110"/>
      <c r="F24" s="111"/>
      <c r="G24" s="112"/>
      <c r="H24" s="113"/>
      <c r="I24" s="115"/>
      <c r="J24" s="109"/>
    </row>
    <row r="25" spans="1:10" ht="18" customHeight="1">
      <c r="A25" s="48">
        <f t="shared" si="0"/>
        <v>21</v>
      </c>
      <c r="B25" s="128"/>
      <c r="C25" s="126"/>
      <c r="D25" s="108"/>
      <c r="E25" s="110"/>
      <c r="F25" s="111"/>
      <c r="G25" s="112"/>
      <c r="H25" s="113"/>
      <c r="I25" s="115"/>
      <c r="J25" s="109"/>
    </row>
    <row r="26" spans="1:10" ht="18" customHeight="1">
      <c r="A26" s="48">
        <f t="shared" si="0"/>
        <v>22</v>
      </c>
      <c r="B26" s="128"/>
      <c r="C26" s="126"/>
      <c r="D26" s="108"/>
      <c r="E26" s="110"/>
      <c r="F26" s="111"/>
      <c r="G26" s="112"/>
      <c r="H26" s="113"/>
      <c r="I26" s="115"/>
      <c r="J26" s="109"/>
    </row>
    <row r="27" spans="1:10" ht="18" customHeight="1">
      <c r="A27" s="48">
        <f t="shared" si="0"/>
        <v>23</v>
      </c>
      <c r="B27" s="128"/>
      <c r="C27" s="126"/>
      <c r="D27" s="108"/>
      <c r="E27" s="110"/>
      <c r="F27" s="111"/>
      <c r="G27" s="112"/>
      <c r="H27" s="113"/>
      <c r="I27" s="115"/>
      <c r="J27" s="109"/>
    </row>
    <row r="28" spans="1:10" ht="18" customHeight="1">
      <c r="A28" s="48">
        <f t="shared" si="0"/>
        <v>24</v>
      </c>
      <c r="B28" s="128"/>
      <c r="C28" s="126"/>
      <c r="D28" s="108"/>
      <c r="E28" s="110"/>
      <c r="F28" s="111"/>
      <c r="G28" s="112"/>
      <c r="H28" s="113"/>
      <c r="I28" s="115"/>
      <c r="J28" s="109"/>
    </row>
    <row r="29" spans="1:10" ht="18" customHeight="1">
      <c r="A29" s="48">
        <f t="shared" si="0"/>
        <v>25</v>
      </c>
      <c r="B29" s="128"/>
      <c r="C29" s="126"/>
      <c r="D29" s="108"/>
      <c r="E29" s="110"/>
      <c r="F29" s="111"/>
      <c r="G29" s="112"/>
      <c r="H29" s="113"/>
      <c r="I29" s="115"/>
      <c r="J29" s="109"/>
    </row>
    <row r="30" spans="1:10" ht="18" customHeight="1">
      <c r="A30" s="48">
        <f t="shared" si="0"/>
        <v>26</v>
      </c>
      <c r="B30" s="128"/>
      <c r="C30" s="126"/>
      <c r="D30" s="108"/>
      <c r="E30" s="110"/>
      <c r="F30" s="111"/>
      <c r="G30" s="112"/>
      <c r="H30" s="113"/>
      <c r="I30" s="115"/>
      <c r="J30" s="109"/>
    </row>
    <row r="31" spans="1:10" ht="18" customHeight="1">
      <c r="A31" s="48">
        <f t="shared" si="0"/>
        <v>27</v>
      </c>
      <c r="B31" s="128"/>
      <c r="C31" s="126"/>
      <c r="D31" s="108"/>
      <c r="E31" s="110"/>
      <c r="F31" s="111"/>
      <c r="G31" s="112"/>
      <c r="H31" s="113"/>
      <c r="I31" s="115"/>
      <c r="J31" s="109"/>
    </row>
    <row r="32" spans="1:10" ht="18" customHeight="1">
      <c r="A32" s="48">
        <f t="shared" si="0"/>
        <v>28</v>
      </c>
      <c r="B32" s="128"/>
      <c r="C32" s="126"/>
      <c r="D32" s="108"/>
      <c r="E32" s="110"/>
      <c r="F32" s="111"/>
      <c r="G32" s="112"/>
      <c r="H32" s="113"/>
      <c r="I32" s="115"/>
      <c r="J32" s="109"/>
    </row>
    <row r="33" spans="1:14" ht="18" customHeight="1">
      <c r="A33" s="48">
        <f t="shared" si="0"/>
        <v>29</v>
      </c>
      <c r="B33" s="128"/>
      <c r="C33" s="126"/>
      <c r="D33" s="108"/>
      <c r="E33" s="110"/>
      <c r="F33" s="111"/>
      <c r="G33" s="112"/>
      <c r="H33" s="113"/>
      <c r="I33" s="115"/>
      <c r="J33" s="109"/>
    </row>
    <row r="34" spans="1:14" ht="18" customHeight="1">
      <c r="A34" s="48">
        <f t="shared" si="0"/>
        <v>30</v>
      </c>
      <c r="B34" s="128"/>
      <c r="C34" s="126"/>
      <c r="D34" s="108"/>
      <c r="E34" s="110"/>
      <c r="F34" s="111"/>
      <c r="G34" s="112"/>
      <c r="H34" s="113"/>
      <c r="I34" s="115"/>
      <c r="J34" s="109"/>
    </row>
    <row r="35" spans="1:14" ht="18" customHeight="1">
      <c r="C35" s="116"/>
      <c r="D35" s="50"/>
      <c r="E35" s="116"/>
    </row>
    <row r="36" spans="1:14" ht="18" customHeight="1">
      <c r="E36" s="117"/>
      <c r="F36" s="118"/>
      <c r="G36" s="247" t="s">
        <v>74</v>
      </c>
      <c r="H36" s="248"/>
      <c r="I36" s="249" t="s">
        <v>140</v>
      </c>
    </row>
    <row r="37" spans="1:14" ht="18" customHeight="1">
      <c r="E37" s="119"/>
      <c r="F37" s="119"/>
      <c r="G37" s="120" t="s">
        <v>75</v>
      </c>
      <c r="H37" s="121" t="s">
        <v>76</v>
      </c>
      <c r="I37" s="250"/>
    </row>
    <row r="38" spans="1:14" ht="18" customHeight="1">
      <c r="E38" s="244" t="s">
        <v>141</v>
      </c>
      <c r="F38" s="122" t="s">
        <v>77</v>
      </c>
      <c r="G38" s="123">
        <f>COUNTIFS($D$5:$D$34,"２歳児",$G$5:$G$34,"標準",$H$5:$H$34,"地域枠")</f>
        <v>0</v>
      </c>
      <c r="H38" s="124">
        <f>COUNTIFS($D$5:$D$34,"２歳児",$G$5:$G$34,"短時間",$H$5:$H$34,"地域枠")</f>
        <v>0</v>
      </c>
      <c r="I38" s="125">
        <f>SUMIFS($I$5:$I$34,$D$5:$D$34,"２歳児",$H$5:$H$34,"地域枠")</f>
        <v>0</v>
      </c>
    </row>
    <row r="39" spans="1:14" ht="18" customHeight="1">
      <c r="E39" s="245"/>
      <c r="F39" s="122" t="s">
        <v>78</v>
      </c>
      <c r="G39" s="120">
        <f>COUNTIFS($D$5:$D$34,"１歳児",$G$5:$G$34,"標準",$H$5:$H$34,"地域枠")</f>
        <v>0</v>
      </c>
      <c r="H39" s="124">
        <f>COUNTIFS($D$5:$D$34,"１歳児",$G$5:$G$34,"短時間",$H$5:$H$34,"地域枠")</f>
        <v>0</v>
      </c>
      <c r="I39" s="125">
        <f>SUMIFS($I$5:$I$34,$D$5:$D$34,"１歳児",$H$5:$H$34,"地域枠")</f>
        <v>0</v>
      </c>
    </row>
    <row r="40" spans="1:14" ht="18" customHeight="1">
      <c r="E40" s="246"/>
      <c r="F40" s="122" t="s">
        <v>143</v>
      </c>
      <c r="G40" s="120">
        <f>COUNTIFS($D$5:$D$34,"０歳児",$G$5:$G$34,"標準",$H$5:$H$34,"地域枠")</f>
        <v>0</v>
      </c>
      <c r="H40" s="124">
        <f>COUNTIFS($D$5:$D$34,"０歳児",$G$5:$G$34,"短時間",$H$5:$H$34,"地域枠")</f>
        <v>0</v>
      </c>
      <c r="I40" s="125">
        <f>SUMIFS($I$5:$I$34,$D$5:$D$34,"０歳児",$H$5:$H$34,"地域枠")</f>
        <v>0</v>
      </c>
    </row>
    <row r="41" spans="1:14" ht="18" customHeight="1">
      <c r="E41" s="244" t="s">
        <v>142</v>
      </c>
      <c r="F41" s="122" t="s">
        <v>77</v>
      </c>
      <c r="G41" s="120">
        <f>COUNTIFS($D$5:$D$34,"２歳児",$G$5:$G$34,"標準",$H$5:$H$34,"従業員枠")</f>
        <v>0</v>
      </c>
      <c r="H41" s="124">
        <f>COUNTIFS($D$5:$D$34,"２歳児",$G$5:$G$34,"短時間",$H$5:$H$34,"従業員枠")</f>
        <v>0</v>
      </c>
      <c r="I41" s="125">
        <f>SUMIFS($I$5:$I$34,$D$5:$D$34,"２歳児",$H$5:$H$34,"従業員枠")</f>
        <v>0</v>
      </c>
    </row>
    <row r="42" spans="1:14" ht="18" customHeight="1">
      <c r="E42" s="245"/>
      <c r="F42" s="122" t="s">
        <v>78</v>
      </c>
      <c r="G42" s="120">
        <f>COUNTIFS($D$5:$D$34,"１歳児",$G$5:$G$34,"標準",$H$5:$H$34,"従業員枠")</f>
        <v>0</v>
      </c>
      <c r="H42" s="124">
        <f>COUNTIFS($D$5:$D$34,"１歳児",$G$5:$G$34,"短時間",$H$5:$H$34,"従業員枠")</f>
        <v>0</v>
      </c>
      <c r="I42" s="125">
        <f>SUMIFS($I$5:$I$34,$D$5:$D$34,"１歳児",$H$5:$H$34,"従業員枠")</f>
        <v>0</v>
      </c>
    </row>
    <row r="43" spans="1:14" ht="18" customHeight="1">
      <c r="E43" s="246"/>
      <c r="F43" s="122" t="s">
        <v>143</v>
      </c>
      <c r="G43" s="120">
        <f>COUNTIFS($D$5:$D$34,"０歳児",$G$5:$G$34,"標準",$H$5:$H$34,"従業員枠")</f>
        <v>0</v>
      </c>
      <c r="H43" s="124">
        <f>COUNTIFS($D$5:$D$34,"０歳児",$G$5:$G$34,"短時間",$H$5:$H$34,"従業員枠")</f>
        <v>0</v>
      </c>
      <c r="I43" s="125">
        <f>SUMIFS($I$5:$I$34,$D$5:$D$34,"０歳児",$H$5:$H$34,"従業員枠")</f>
        <v>0</v>
      </c>
    </row>
    <row r="46" spans="1:14">
      <c r="N46" s="117"/>
    </row>
    <row r="47" spans="1:14">
      <c r="N47" s="118"/>
    </row>
    <row r="48" spans="1:14">
      <c r="N48" s="118"/>
    </row>
    <row r="49" spans="14:14">
      <c r="N49" s="118"/>
    </row>
    <row r="50" spans="14:14">
      <c r="N50" s="118"/>
    </row>
    <row r="51" spans="14:14">
      <c r="N51" s="118"/>
    </row>
    <row r="52" spans="14:14">
      <c r="N52" s="118"/>
    </row>
    <row r="53" spans="14:14">
      <c r="N53" s="118"/>
    </row>
    <row r="54" spans="14:14">
      <c r="N54" s="117"/>
    </row>
    <row r="55" spans="14:14">
      <c r="N55" s="117"/>
    </row>
    <row r="56" spans="14:14">
      <c r="N56" s="117"/>
    </row>
  </sheetData>
  <mergeCells count="12">
    <mergeCell ref="J3:J4"/>
    <mergeCell ref="C3:C4"/>
    <mergeCell ref="E41:E43"/>
    <mergeCell ref="E38:E40"/>
    <mergeCell ref="G36:H36"/>
    <mergeCell ref="I36:I37"/>
    <mergeCell ref="I3:I4"/>
    <mergeCell ref="A3:A4"/>
    <mergeCell ref="B3:B4"/>
    <mergeCell ref="D3:D4"/>
    <mergeCell ref="E3:E4"/>
    <mergeCell ref="F3:H4"/>
  </mergeCells>
  <phoneticPr fontId="11"/>
  <dataValidations count="4">
    <dataValidation type="list" allowBlank="1" showInputMessage="1" showErrorMessage="1" sqref="D5:D34" xr:uid="{EC3826F2-D2D8-4F33-B01E-2B7E32DF0C6F}">
      <formula1>"２歳児,１歳児,０歳児"</formula1>
    </dataValidation>
    <dataValidation type="list" allowBlank="1" showInputMessage="1" showErrorMessage="1" sqref="G5:G34" xr:uid="{640E5D3D-702E-4434-B93E-5D45631D0B4A}">
      <formula1>"標準,短時間"</formula1>
    </dataValidation>
    <dataValidation type="list" allowBlank="1" showInputMessage="1" showErrorMessage="1" sqref="F5:F34" xr:uid="{995A45CD-B807-457D-9A57-2020A7CA2107}">
      <formula1>"３号"</formula1>
    </dataValidation>
    <dataValidation type="list" allowBlank="1" showInputMessage="1" showErrorMessage="1" sqref="H5:H34" xr:uid="{0F9B7F24-EE7F-4A62-A333-D18620D8A2BB}">
      <formula1>"地域枠,従業員枠"</formula1>
    </dataValidation>
  </dataValidations>
  <printOptions horizontalCentered="1"/>
  <pageMargins left="0.59055118110236227" right="0.59055118110236227" top="0.39370078740157483" bottom="0.39370078740157483" header="0.31496062992125984" footer="0.31496062992125984"/>
  <pageSetup paperSize="9" scale="85" fitToHeight="0"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AC8D-F9E7-4ECA-B640-18ED2DA98A89}">
  <sheetPr>
    <tabColor theme="9" tint="0.39997558519241921"/>
    <pageSetUpPr fitToPage="1"/>
  </sheetPr>
  <dimension ref="A1:P17"/>
  <sheetViews>
    <sheetView view="pageBreakPreview" zoomScale="85" zoomScaleNormal="75" zoomScaleSheetLayoutView="85" workbookViewId="0">
      <selection activeCell="A15" sqref="A15:O15"/>
    </sheetView>
  </sheetViews>
  <sheetFormatPr defaultColWidth="8.875" defaultRowHeight="13.5"/>
  <cols>
    <col min="1" max="1" width="3.5" style="53" bestFit="1" customWidth="1"/>
    <col min="2" max="2" width="20.625" style="52" customWidth="1"/>
    <col min="3" max="3" width="10" style="52" customWidth="1"/>
    <col min="4" max="4" width="5.875" style="52" customWidth="1"/>
    <col min="5" max="5" width="11.75" style="52" customWidth="1"/>
    <col min="6" max="6" width="4.875" style="52" bestFit="1" customWidth="1"/>
    <col min="7" max="8" width="7.875" style="52" customWidth="1"/>
    <col min="9" max="13" width="14.625" style="52" customWidth="1"/>
    <col min="14" max="16" width="16.25" style="52" customWidth="1"/>
    <col min="17" max="17" width="13.75" style="52" customWidth="1"/>
    <col min="18" max="260" width="8.875" style="52"/>
    <col min="261" max="261" width="20.625" style="52" customWidth="1"/>
    <col min="262" max="262" width="12.375" style="52" customWidth="1"/>
    <col min="263" max="263" width="5.875" style="52" customWidth="1"/>
    <col min="264" max="264" width="12.375" style="52" customWidth="1"/>
    <col min="265" max="265" width="4.875" style="52" bestFit="1" customWidth="1"/>
    <col min="266" max="266" width="7.875" style="52" bestFit="1" customWidth="1"/>
    <col min="267" max="272" width="15.875" style="52" customWidth="1"/>
    <col min="273" max="516" width="8.875" style="52"/>
    <col min="517" max="517" width="20.625" style="52" customWidth="1"/>
    <col min="518" max="518" width="12.375" style="52" customWidth="1"/>
    <col min="519" max="519" width="5.875" style="52" customWidth="1"/>
    <col min="520" max="520" width="12.375" style="52" customWidth="1"/>
    <col min="521" max="521" width="4.875" style="52" bestFit="1" customWidth="1"/>
    <col min="522" max="522" width="7.875" style="52" bestFit="1" customWidth="1"/>
    <col min="523" max="528" width="15.875" style="52" customWidth="1"/>
    <col min="529" max="772" width="8.875" style="52"/>
    <col min="773" max="773" width="20.625" style="52" customWidth="1"/>
    <col min="774" max="774" width="12.375" style="52" customWidth="1"/>
    <col min="775" max="775" width="5.875" style="52" customWidth="1"/>
    <col min="776" max="776" width="12.375" style="52" customWidth="1"/>
    <col min="777" max="777" width="4.875" style="52" bestFit="1" customWidth="1"/>
    <col min="778" max="778" width="7.875" style="52" bestFit="1" customWidth="1"/>
    <col min="779" max="784" width="15.875" style="52" customWidth="1"/>
    <col min="785" max="1028" width="8.875" style="52"/>
    <col min="1029" max="1029" width="20.625" style="52" customWidth="1"/>
    <col min="1030" max="1030" width="12.375" style="52" customWidth="1"/>
    <col min="1031" max="1031" width="5.875" style="52" customWidth="1"/>
    <col min="1032" max="1032" width="12.375" style="52" customWidth="1"/>
    <col min="1033" max="1033" width="4.875" style="52" bestFit="1" customWidth="1"/>
    <col min="1034" max="1034" width="7.875" style="52" bestFit="1" customWidth="1"/>
    <col min="1035" max="1040" width="15.875" style="52" customWidth="1"/>
    <col min="1041" max="1284" width="8.875" style="52"/>
    <col min="1285" max="1285" width="20.625" style="52" customWidth="1"/>
    <col min="1286" max="1286" width="12.375" style="52" customWidth="1"/>
    <col min="1287" max="1287" width="5.875" style="52" customWidth="1"/>
    <col min="1288" max="1288" width="12.375" style="52" customWidth="1"/>
    <col min="1289" max="1289" width="4.875" style="52" bestFit="1" customWidth="1"/>
    <col min="1290" max="1290" width="7.875" style="52" bestFit="1" customWidth="1"/>
    <col min="1291" max="1296" width="15.875" style="52" customWidth="1"/>
    <col min="1297" max="1540" width="8.875" style="52"/>
    <col min="1541" max="1541" width="20.625" style="52" customWidth="1"/>
    <col min="1542" max="1542" width="12.375" style="52" customWidth="1"/>
    <col min="1543" max="1543" width="5.875" style="52" customWidth="1"/>
    <col min="1544" max="1544" width="12.375" style="52" customWidth="1"/>
    <col min="1545" max="1545" width="4.875" style="52" bestFit="1" customWidth="1"/>
    <col min="1546" max="1546" width="7.875" style="52" bestFit="1" customWidth="1"/>
    <col min="1547" max="1552" width="15.875" style="52" customWidth="1"/>
    <col min="1553" max="1796" width="8.875" style="52"/>
    <col min="1797" max="1797" width="20.625" style="52" customWidth="1"/>
    <col min="1798" max="1798" width="12.375" style="52" customWidth="1"/>
    <col min="1799" max="1799" width="5.875" style="52" customWidth="1"/>
    <col min="1800" max="1800" width="12.375" style="52" customWidth="1"/>
    <col min="1801" max="1801" width="4.875" style="52" bestFit="1" customWidth="1"/>
    <col min="1802" max="1802" width="7.875" style="52" bestFit="1" customWidth="1"/>
    <col min="1803" max="1808" width="15.875" style="52" customWidth="1"/>
    <col min="1809" max="2052" width="8.875" style="52"/>
    <col min="2053" max="2053" width="20.625" style="52" customWidth="1"/>
    <col min="2054" max="2054" width="12.375" style="52" customWidth="1"/>
    <col min="2055" max="2055" width="5.875" style="52" customWidth="1"/>
    <col min="2056" max="2056" width="12.375" style="52" customWidth="1"/>
    <col min="2057" max="2057" width="4.875" style="52" bestFit="1" customWidth="1"/>
    <col min="2058" max="2058" width="7.875" style="52" bestFit="1" customWidth="1"/>
    <col min="2059" max="2064" width="15.875" style="52" customWidth="1"/>
    <col min="2065" max="2308" width="8.875" style="52"/>
    <col min="2309" max="2309" width="20.625" style="52" customWidth="1"/>
    <col min="2310" max="2310" width="12.375" style="52" customWidth="1"/>
    <col min="2311" max="2311" width="5.875" style="52" customWidth="1"/>
    <col min="2312" max="2312" width="12.375" style="52" customWidth="1"/>
    <col min="2313" max="2313" width="4.875" style="52" bestFit="1" customWidth="1"/>
    <col min="2314" max="2314" width="7.875" style="52" bestFit="1" customWidth="1"/>
    <col min="2315" max="2320" width="15.875" style="52" customWidth="1"/>
    <col min="2321" max="2564" width="8.875" style="52"/>
    <col min="2565" max="2565" width="20.625" style="52" customWidth="1"/>
    <col min="2566" max="2566" width="12.375" style="52" customWidth="1"/>
    <col min="2567" max="2567" width="5.875" style="52" customWidth="1"/>
    <col min="2568" max="2568" width="12.375" style="52" customWidth="1"/>
    <col min="2569" max="2569" width="4.875" style="52" bestFit="1" customWidth="1"/>
    <col min="2570" max="2570" width="7.875" style="52" bestFit="1" customWidth="1"/>
    <col min="2571" max="2576" width="15.875" style="52" customWidth="1"/>
    <col min="2577" max="2820" width="8.875" style="52"/>
    <col min="2821" max="2821" width="20.625" style="52" customWidth="1"/>
    <col min="2822" max="2822" width="12.375" style="52" customWidth="1"/>
    <col min="2823" max="2823" width="5.875" style="52" customWidth="1"/>
    <col min="2824" max="2824" width="12.375" style="52" customWidth="1"/>
    <col min="2825" max="2825" width="4.875" style="52" bestFit="1" customWidth="1"/>
    <col min="2826" max="2826" width="7.875" style="52" bestFit="1" customWidth="1"/>
    <col min="2827" max="2832" width="15.875" style="52" customWidth="1"/>
    <col min="2833" max="3076" width="8.875" style="52"/>
    <col min="3077" max="3077" width="20.625" style="52" customWidth="1"/>
    <col min="3078" max="3078" width="12.375" style="52" customWidth="1"/>
    <col min="3079" max="3079" width="5.875" style="52" customWidth="1"/>
    <col min="3080" max="3080" width="12.375" style="52" customWidth="1"/>
    <col min="3081" max="3081" width="4.875" style="52" bestFit="1" customWidth="1"/>
    <col min="3082" max="3082" width="7.875" style="52" bestFit="1" customWidth="1"/>
    <col min="3083" max="3088" width="15.875" style="52" customWidth="1"/>
    <col min="3089" max="3332" width="8.875" style="52"/>
    <col min="3333" max="3333" width="20.625" style="52" customWidth="1"/>
    <col min="3334" max="3334" width="12.375" style="52" customWidth="1"/>
    <col min="3335" max="3335" width="5.875" style="52" customWidth="1"/>
    <col min="3336" max="3336" width="12.375" style="52" customWidth="1"/>
    <col min="3337" max="3337" width="4.875" style="52" bestFit="1" customWidth="1"/>
    <col min="3338" max="3338" width="7.875" style="52" bestFit="1" customWidth="1"/>
    <col min="3339" max="3344" width="15.875" style="52" customWidth="1"/>
    <col min="3345" max="3588" width="8.875" style="52"/>
    <col min="3589" max="3589" width="20.625" style="52" customWidth="1"/>
    <col min="3590" max="3590" width="12.375" style="52" customWidth="1"/>
    <col min="3591" max="3591" width="5.875" style="52" customWidth="1"/>
    <col min="3592" max="3592" width="12.375" style="52" customWidth="1"/>
    <col min="3593" max="3593" width="4.875" style="52" bestFit="1" customWidth="1"/>
    <col min="3594" max="3594" width="7.875" style="52" bestFit="1" customWidth="1"/>
    <col min="3595" max="3600" width="15.875" style="52" customWidth="1"/>
    <col min="3601" max="3844" width="8.875" style="52"/>
    <col min="3845" max="3845" width="20.625" style="52" customWidth="1"/>
    <col min="3846" max="3846" width="12.375" style="52" customWidth="1"/>
    <col min="3847" max="3847" width="5.875" style="52" customWidth="1"/>
    <col min="3848" max="3848" width="12.375" style="52" customWidth="1"/>
    <col min="3849" max="3849" width="4.875" style="52" bestFit="1" customWidth="1"/>
    <col min="3850" max="3850" width="7.875" style="52" bestFit="1" customWidth="1"/>
    <col min="3851" max="3856" width="15.875" style="52" customWidth="1"/>
    <col min="3857" max="4100" width="8.875" style="52"/>
    <col min="4101" max="4101" width="20.625" style="52" customWidth="1"/>
    <col min="4102" max="4102" width="12.375" style="52" customWidth="1"/>
    <col min="4103" max="4103" width="5.875" style="52" customWidth="1"/>
    <col min="4104" max="4104" width="12.375" style="52" customWidth="1"/>
    <col min="4105" max="4105" width="4.875" style="52" bestFit="1" customWidth="1"/>
    <col min="4106" max="4106" width="7.875" style="52" bestFit="1" customWidth="1"/>
    <col min="4107" max="4112" width="15.875" style="52" customWidth="1"/>
    <col min="4113" max="4356" width="8.875" style="52"/>
    <col min="4357" max="4357" width="20.625" style="52" customWidth="1"/>
    <col min="4358" max="4358" width="12.375" style="52" customWidth="1"/>
    <col min="4359" max="4359" width="5.875" style="52" customWidth="1"/>
    <col min="4360" max="4360" width="12.375" style="52" customWidth="1"/>
    <col min="4361" max="4361" width="4.875" style="52" bestFit="1" customWidth="1"/>
    <col min="4362" max="4362" width="7.875" style="52" bestFit="1" customWidth="1"/>
    <col min="4363" max="4368" width="15.875" style="52" customWidth="1"/>
    <col min="4369" max="4612" width="8.875" style="52"/>
    <col min="4613" max="4613" width="20.625" style="52" customWidth="1"/>
    <col min="4614" max="4614" width="12.375" style="52" customWidth="1"/>
    <col min="4615" max="4615" width="5.875" style="52" customWidth="1"/>
    <col min="4616" max="4616" width="12.375" style="52" customWidth="1"/>
    <col min="4617" max="4617" width="4.875" style="52" bestFit="1" customWidth="1"/>
    <col min="4618" max="4618" width="7.875" style="52" bestFit="1" customWidth="1"/>
    <col min="4619" max="4624" width="15.875" style="52" customWidth="1"/>
    <col min="4625" max="4868" width="8.875" style="52"/>
    <col min="4869" max="4869" width="20.625" style="52" customWidth="1"/>
    <col min="4870" max="4870" width="12.375" style="52" customWidth="1"/>
    <col min="4871" max="4871" width="5.875" style="52" customWidth="1"/>
    <col min="4872" max="4872" width="12.375" style="52" customWidth="1"/>
    <col min="4873" max="4873" width="4.875" style="52" bestFit="1" customWidth="1"/>
    <col min="4874" max="4874" width="7.875" style="52" bestFit="1" customWidth="1"/>
    <col min="4875" max="4880" width="15.875" style="52" customWidth="1"/>
    <col min="4881" max="5124" width="8.875" style="52"/>
    <col min="5125" max="5125" width="20.625" style="52" customWidth="1"/>
    <col min="5126" max="5126" width="12.375" style="52" customWidth="1"/>
    <col min="5127" max="5127" width="5.875" style="52" customWidth="1"/>
    <col min="5128" max="5128" width="12.375" style="52" customWidth="1"/>
    <col min="5129" max="5129" width="4.875" style="52" bestFit="1" customWidth="1"/>
    <col min="5130" max="5130" width="7.875" style="52" bestFit="1" customWidth="1"/>
    <col min="5131" max="5136" width="15.875" style="52" customWidth="1"/>
    <col min="5137" max="5380" width="8.875" style="52"/>
    <col min="5381" max="5381" width="20.625" style="52" customWidth="1"/>
    <col min="5382" max="5382" width="12.375" style="52" customWidth="1"/>
    <col min="5383" max="5383" width="5.875" style="52" customWidth="1"/>
    <col min="5384" max="5384" width="12.375" style="52" customWidth="1"/>
    <col min="5385" max="5385" width="4.875" style="52" bestFit="1" customWidth="1"/>
    <col min="5386" max="5386" width="7.875" style="52" bestFit="1" customWidth="1"/>
    <col min="5387" max="5392" width="15.875" style="52" customWidth="1"/>
    <col min="5393" max="5636" width="8.875" style="52"/>
    <col min="5637" max="5637" width="20.625" style="52" customWidth="1"/>
    <col min="5638" max="5638" width="12.375" style="52" customWidth="1"/>
    <col min="5639" max="5639" width="5.875" style="52" customWidth="1"/>
    <col min="5640" max="5640" width="12.375" style="52" customWidth="1"/>
    <col min="5641" max="5641" width="4.875" style="52" bestFit="1" customWidth="1"/>
    <col min="5642" max="5642" width="7.875" style="52" bestFit="1" customWidth="1"/>
    <col min="5643" max="5648" width="15.875" style="52" customWidth="1"/>
    <col min="5649" max="5892" width="8.875" style="52"/>
    <col min="5893" max="5893" width="20.625" style="52" customWidth="1"/>
    <col min="5894" max="5894" width="12.375" style="52" customWidth="1"/>
    <col min="5895" max="5895" width="5.875" style="52" customWidth="1"/>
    <col min="5896" max="5896" width="12.375" style="52" customWidth="1"/>
    <col min="5897" max="5897" width="4.875" style="52" bestFit="1" customWidth="1"/>
    <col min="5898" max="5898" width="7.875" style="52" bestFit="1" customWidth="1"/>
    <col min="5899" max="5904" width="15.875" style="52" customWidth="1"/>
    <col min="5905" max="6148" width="8.875" style="52"/>
    <col min="6149" max="6149" width="20.625" style="52" customWidth="1"/>
    <col min="6150" max="6150" width="12.375" style="52" customWidth="1"/>
    <col min="6151" max="6151" width="5.875" style="52" customWidth="1"/>
    <col min="6152" max="6152" width="12.375" style="52" customWidth="1"/>
    <col min="6153" max="6153" width="4.875" style="52" bestFit="1" customWidth="1"/>
    <col min="6154" max="6154" width="7.875" style="52" bestFit="1" customWidth="1"/>
    <col min="6155" max="6160" width="15.875" style="52" customWidth="1"/>
    <col min="6161" max="6404" width="8.875" style="52"/>
    <col min="6405" max="6405" width="20.625" style="52" customWidth="1"/>
    <col min="6406" max="6406" width="12.375" style="52" customWidth="1"/>
    <col min="6407" max="6407" width="5.875" style="52" customWidth="1"/>
    <col min="6408" max="6408" width="12.375" style="52" customWidth="1"/>
    <col min="6409" max="6409" width="4.875" style="52" bestFit="1" customWidth="1"/>
    <col min="6410" max="6410" width="7.875" style="52" bestFit="1" customWidth="1"/>
    <col min="6411" max="6416" width="15.875" style="52" customWidth="1"/>
    <col min="6417" max="6660" width="8.875" style="52"/>
    <col min="6661" max="6661" width="20.625" style="52" customWidth="1"/>
    <col min="6662" max="6662" width="12.375" style="52" customWidth="1"/>
    <col min="6663" max="6663" width="5.875" style="52" customWidth="1"/>
    <col min="6664" max="6664" width="12.375" style="52" customWidth="1"/>
    <col min="6665" max="6665" width="4.875" style="52" bestFit="1" customWidth="1"/>
    <col min="6666" max="6666" width="7.875" style="52" bestFit="1" customWidth="1"/>
    <col min="6667" max="6672" width="15.875" style="52" customWidth="1"/>
    <col min="6673" max="6916" width="8.875" style="52"/>
    <col min="6917" max="6917" width="20.625" style="52" customWidth="1"/>
    <col min="6918" max="6918" width="12.375" style="52" customWidth="1"/>
    <col min="6919" max="6919" width="5.875" style="52" customWidth="1"/>
    <col min="6920" max="6920" width="12.375" style="52" customWidth="1"/>
    <col min="6921" max="6921" width="4.875" style="52" bestFit="1" customWidth="1"/>
    <col min="6922" max="6922" width="7.875" style="52" bestFit="1" customWidth="1"/>
    <col min="6923" max="6928" width="15.875" style="52" customWidth="1"/>
    <col min="6929" max="7172" width="8.875" style="52"/>
    <col min="7173" max="7173" width="20.625" style="52" customWidth="1"/>
    <col min="7174" max="7174" width="12.375" style="52" customWidth="1"/>
    <col min="7175" max="7175" width="5.875" style="52" customWidth="1"/>
    <col min="7176" max="7176" width="12.375" style="52" customWidth="1"/>
    <col min="7177" max="7177" width="4.875" style="52" bestFit="1" customWidth="1"/>
    <col min="7178" max="7178" width="7.875" style="52" bestFit="1" customWidth="1"/>
    <col min="7179" max="7184" width="15.875" style="52" customWidth="1"/>
    <col min="7185" max="7428" width="8.875" style="52"/>
    <col min="7429" max="7429" width="20.625" style="52" customWidth="1"/>
    <col min="7430" max="7430" width="12.375" style="52" customWidth="1"/>
    <col min="7431" max="7431" width="5.875" style="52" customWidth="1"/>
    <col min="7432" max="7432" width="12.375" style="52" customWidth="1"/>
    <col min="7433" max="7433" width="4.875" style="52" bestFit="1" customWidth="1"/>
    <col min="7434" max="7434" width="7.875" style="52" bestFit="1" customWidth="1"/>
    <col min="7435" max="7440" width="15.875" style="52" customWidth="1"/>
    <col min="7441" max="7684" width="8.875" style="52"/>
    <col min="7685" max="7685" width="20.625" style="52" customWidth="1"/>
    <col min="7686" max="7686" width="12.375" style="52" customWidth="1"/>
    <col min="7687" max="7687" width="5.875" style="52" customWidth="1"/>
    <col min="7688" max="7688" width="12.375" style="52" customWidth="1"/>
    <col min="7689" max="7689" width="4.875" style="52" bestFit="1" customWidth="1"/>
    <col min="7690" max="7690" width="7.875" style="52" bestFit="1" customWidth="1"/>
    <col min="7691" max="7696" width="15.875" style="52" customWidth="1"/>
    <col min="7697" max="7940" width="8.875" style="52"/>
    <col min="7941" max="7941" width="20.625" style="52" customWidth="1"/>
    <col min="7942" max="7942" width="12.375" style="52" customWidth="1"/>
    <col min="7943" max="7943" width="5.875" style="52" customWidth="1"/>
    <col min="7944" max="7944" width="12.375" style="52" customWidth="1"/>
    <col min="7945" max="7945" width="4.875" style="52" bestFit="1" customWidth="1"/>
    <col min="7946" max="7946" width="7.875" style="52" bestFit="1" customWidth="1"/>
    <col min="7947" max="7952" width="15.875" style="52" customWidth="1"/>
    <col min="7953" max="8196" width="8.875" style="52"/>
    <col min="8197" max="8197" width="20.625" style="52" customWidth="1"/>
    <col min="8198" max="8198" width="12.375" style="52" customWidth="1"/>
    <col min="8199" max="8199" width="5.875" style="52" customWidth="1"/>
    <col min="8200" max="8200" width="12.375" style="52" customWidth="1"/>
    <col min="8201" max="8201" width="4.875" style="52" bestFit="1" customWidth="1"/>
    <col min="8202" max="8202" width="7.875" style="52" bestFit="1" customWidth="1"/>
    <col min="8203" max="8208" width="15.875" style="52" customWidth="1"/>
    <col min="8209" max="8452" width="8.875" style="52"/>
    <col min="8453" max="8453" width="20.625" style="52" customWidth="1"/>
    <col min="8454" max="8454" width="12.375" style="52" customWidth="1"/>
    <col min="8455" max="8455" width="5.875" style="52" customWidth="1"/>
    <col min="8456" max="8456" width="12.375" style="52" customWidth="1"/>
    <col min="8457" max="8457" width="4.875" style="52" bestFit="1" customWidth="1"/>
    <col min="8458" max="8458" width="7.875" style="52" bestFit="1" customWidth="1"/>
    <col min="8459" max="8464" width="15.875" style="52" customWidth="1"/>
    <col min="8465" max="8708" width="8.875" style="52"/>
    <col min="8709" max="8709" width="20.625" style="52" customWidth="1"/>
    <col min="8710" max="8710" width="12.375" style="52" customWidth="1"/>
    <col min="8711" max="8711" width="5.875" style="52" customWidth="1"/>
    <col min="8712" max="8712" width="12.375" style="52" customWidth="1"/>
    <col min="8713" max="8713" width="4.875" style="52" bestFit="1" customWidth="1"/>
    <col min="8714" max="8714" width="7.875" style="52" bestFit="1" customWidth="1"/>
    <col min="8715" max="8720" width="15.875" style="52" customWidth="1"/>
    <col min="8721" max="8964" width="8.875" style="52"/>
    <col min="8965" max="8965" width="20.625" style="52" customWidth="1"/>
    <col min="8966" max="8966" width="12.375" style="52" customWidth="1"/>
    <col min="8967" max="8967" width="5.875" style="52" customWidth="1"/>
    <col min="8968" max="8968" width="12.375" style="52" customWidth="1"/>
    <col min="8969" max="8969" width="4.875" style="52" bestFit="1" customWidth="1"/>
    <col min="8970" max="8970" width="7.875" style="52" bestFit="1" customWidth="1"/>
    <col min="8971" max="8976" width="15.875" style="52" customWidth="1"/>
    <col min="8977" max="9220" width="8.875" style="52"/>
    <col min="9221" max="9221" width="20.625" style="52" customWidth="1"/>
    <col min="9222" max="9222" width="12.375" style="52" customWidth="1"/>
    <col min="9223" max="9223" width="5.875" style="52" customWidth="1"/>
    <col min="9224" max="9224" width="12.375" style="52" customWidth="1"/>
    <col min="9225" max="9225" width="4.875" style="52" bestFit="1" customWidth="1"/>
    <col min="9226" max="9226" width="7.875" style="52" bestFit="1" customWidth="1"/>
    <col min="9227" max="9232" width="15.875" style="52" customWidth="1"/>
    <col min="9233" max="9476" width="8.875" style="52"/>
    <col min="9477" max="9477" width="20.625" style="52" customWidth="1"/>
    <col min="9478" max="9478" width="12.375" style="52" customWidth="1"/>
    <col min="9479" max="9479" width="5.875" style="52" customWidth="1"/>
    <col min="9480" max="9480" width="12.375" style="52" customWidth="1"/>
    <col min="9481" max="9481" width="4.875" style="52" bestFit="1" customWidth="1"/>
    <col min="9482" max="9482" width="7.875" style="52" bestFit="1" customWidth="1"/>
    <col min="9483" max="9488" width="15.875" style="52" customWidth="1"/>
    <col min="9489" max="9732" width="8.875" style="52"/>
    <col min="9733" max="9733" width="20.625" style="52" customWidth="1"/>
    <col min="9734" max="9734" width="12.375" style="52" customWidth="1"/>
    <col min="9735" max="9735" width="5.875" style="52" customWidth="1"/>
    <col min="9736" max="9736" width="12.375" style="52" customWidth="1"/>
    <col min="9737" max="9737" width="4.875" style="52" bestFit="1" customWidth="1"/>
    <col min="9738" max="9738" width="7.875" style="52" bestFit="1" customWidth="1"/>
    <col min="9739" max="9744" width="15.875" style="52" customWidth="1"/>
    <col min="9745" max="9988" width="8.875" style="52"/>
    <col min="9989" max="9989" width="20.625" style="52" customWidth="1"/>
    <col min="9990" max="9990" width="12.375" style="52" customWidth="1"/>
    <col min="9991" max="9991" width="5.875" style="52" customWidth="1"/>
    <col min="9992" max="9992" width="12.375" style="52" customWidth="1"/>
    <col min="9993" max="9993" width="4.875" style="52" bestFit="1" customWidth="1"/>
    <col min="9994" max="9994" width="7.875" style="52" bestFit="1" customWidth="1"/>
    <col min="9995" max="10000" width="15.875" style="52" customWidth="1"/>
    <col min="10001" max="10244" width="8.875" style="52"/>
    <col min="10245" max="10245" width="20.625" style="52" customWidth="1"/>
    <col min="10246" max="10246" width="12.375" style="52" customWidth="1"/>
    <col min="10247" max="10247" width="5.875" style="52" customWidth="1"/>
    <col min="10248" max="10248" width="12.375" style="52" customWidth="1"/>
    <col min="10249" max="10249" width="4.875" style="52" bestFit="1" customWidth="1"/>
    <col min="10250" max="10250" width="7.875" style="52" bestFit="1" customWidth="1"/>
    <col min="10251" max="10256" width="15.875" style="52" customWidth="1"/>
    <col min="10257" max="10500" width="8.875" style="52"/>
    <col min="10501" max="10501" width="20.625" style="52" customWidth="1"/>
    <col min="10502" max="10502" width="12.375" style="52" customWidth="1"/>
    <col min="10503" max="10503" width="5.875" style="52" customWidth="1"/>
    <col min="10504" max="10504" width="12.375" style="52" customWidth="1"/>
    <col min="10505" max="10505" width="4.875" style="52" bestFit="1" customWidth="1"/>
    <col min="10506" max="10506" width="7.875" style="52" bestFit="1" customWidth="1"/>
    <col min="10507" max="10512" width="15.875" style="52" customWidth="1"/>
    <col min="10513" max="10756" width="8.875" style="52"/>
    <col min="10757" max="10757" width="20.625" style="52" customWidth="1"/>
    <col min="10758" max="10758" width="12.375" style="52" customWidth="1"/>
    <col min="10759" max="10759" width="5.875" style="52" customWidth="1"/>
    <col min="10760" max="10760" width="12.375" style="52" customWidth="1"/>
    <col min="10761" max="10761" width="4.875" style="52" bestFit="1" customWidth="1"/>
    <col min="10762" max="10762" width="7.875" style="52" bestFit="1" customWidth="1"/>
    <col min="10763" max="10768" width="15.875" style="52" customWidth="1"/>
    <col min="10769" max="11012" width="8.875" style="52"/>
    <col min="11013" max="11013" width="20.625" style="52" customWidth="1"/>
    <col min="11014" max="11014" width="12.375" style="52" customWidth="1"/>
    <col min="11015" max="11015" width="5.875" style="52" customWidth="1"/>
    <col min="11016" max="11016" width="12.375" style="52" customWidth="1"/>
    <col min="11017" max="11017" width="4.875" style="52" bestFit="1" customWidth="1"/>
    <col min="11018" max="11018" width="7.875" style="52" bestFit="1" customWidth="1"/>
    <col min="11019" max="11024" width="15.875" style="52" customWidth="1"/>
    <col min="11025" max="11268" width="8.875" style="52"/>
    <col min="11269" max="11269" width="20.625" style="52" customWidth="1"/>
    <col min="11270" max="11270" width="12.375" style="52" customWidth="1"/>
    <col min="11271" max="11271" width="5.875" style="52" customWidth="1"/>
    <col min="11272" max="11272" width="12.375" style="52" customWidth="1"/>
    <col min="11273" max="11273" width="4.875" style="52" bestFit="1" customWidth="1"/>
    <col min="11274" max="11274" width="7.875" style="52" bestFit="1" customWidth="1"/>
    <col min="11275" max="11280" width="15.875" style="52" customWidth="1"/>
    <col min="11281" max="11524" width="8.875" style="52"/>
    <col min="11525" max="11525" width="20.625" style="52" customWidth="1"/>
    <col min="11526" max="11526" width="12.375" style="52" customWidth="1"/>
    <col min="11527" max="11527" width="5.875" style="52" customWidth="1"/>
    <col min="11528" max="11528" width="12.375" style="52" customWidth="1"/>
    <col min="11529" max="11529" width="4.875" style="52" bestFit="1" customWidth="1"/>
    <col min="11530" max="11530" width="7.875" style="52" bestFit="1" customWidth="1"/>
    <col min="11531" max="11536" width="15.875" style="52" customWidth="1"/>
    <col min="11537" max="11780" width="8.875" style="52"/>
    <col min="11781" max="11781" width="20.625" style="52" customWidth="1"/>
    <col min="11782" max="11782" width="12.375" style="52" customWidth="1"/>
    <col min="11783" max="11783" width="5.875" style="52" customWidth="1"/>
    <col min="11784" max="11784" width="12.375" style="52" customWidth="1"/>
    <col min="11785" max="11785" width="4.875" style="52" bestFit="1" customWidth="1"/>
    <col min="11786" max="11786" width="7.875" style="52" bestFit="1" customWidth="1"/>
    <col min="11787" max="11792" width="15.875" style="52" customWidth="1"/>
    <col min="11793" max="12036" width="8.875" style="52"/>
    <col min="12037" max="12037" width="20.625" style="52" customWidth="1"/>
    <col min="12038" max="12038" width="12.375" style="52" customWidth="1"/>
    <col min="12039" max="12039" width="5.875" style="52" customWidth="1"/>
    <col min="12040" max="12040" width="12.375" style="52" customWidth="1"/>
    <col min="12041" max="12041" width="4.875" style="52" bestFit="1" customWidth="1"/>
    <col min="12042" max="12042" width="7.875" style="52" bestFit="1" customWidth="1"/>
    <col min="12043" max="12048" width="15.875" style="52" customWidth="1"/>
    <col min="12049" max="12292" width="8.875" style="52"/>
    <col min="12293" max="12293" width="20.625" style="52" customWidth="1"/>
    <col min="12294" max="12294" width="12.375" style="52" customWidth="1"/>
    <col min="12295" max="12295" width="5.875" style="52" customWidth="1"/>
    <col min="12296" max="12296" width="12.375" style="52" customWidth="1"/>
    <col min="12297" max="12297" width="4.875" style="52" bestFit="1" customWidth="1"/>
    <col min="12298" max="12298" width="7.875" style="52" bestFit="1" customWidth="1"/>
    <col min="12299" max="12304" width="15.875" style="52" customWidth="1"/>
    <col min="12305" max="12548" width="8.875" style="52"/>
    <col min="12549" max="12549" width="20.625" style="52" customWidth="1"/>
    <col min="12550" max="12550" width="12.375" style="52" customWidth="1"/>
    <col min="12551" max="12551" width="5.875" style="52" customWidth="1"/>
    <col min="12552" max="12552" width="12.375" style="52" customWidth="1"/>
    <col min="12553" max="12553" width="4.875" style="52" bestFit="1" customWidth="1"/>
    <col min="12554" max="12554" width="7.875" style="52" bestFit="1" customWidth="1"/>
    <col min="12555" max="12560" width="15.875" style="52" customWidth="1"/>
    <col min="12561" max="12804" width="8.875" style="52"/>
    <col min="12805" max="12805" width="20.625" style="52" customWidth="1"/>
    <col min="12806" max="12806" width="12.375" style="52" customWidth="1"/>
    <col min="12807" max="12807" width="5.875" style="52" customWidth="1"/>
    <col min="12808" max="12808" width="12.375" style="52" customWidth="1"/>
    <col min="12809" max="12809" width="4.875" style="52" bestFit="1" customWidth="1"/>
    <col min="12810" max="12810" width="7.875" style="52" bestFit="1" customWidth="1"/>
    <col min="12811" max="12816" width="15.875" style="52" customWidth="1"/>
    <col min="12817" max="13060" width="8.875" style="52"/>
    <col min="13061" max="13061" width="20.625" style="52" customWidth="1"/>
    <col min="13062" max="13062" width="12.375" style="52" customWidth="1"/>
    <col min="13063" max="13063" width="5.875" style="52" customWidth="1"/>
    <col min="13064" max="13064" width="12.375" style="52" customWidth="1"/>
    <col min="13065" max="13065" width="4.875" style="52" bestFit="1" customWidth="1"/>
    <col min="13066" max="13066" width="7.875" style="52" bestFit="1" customWidth="1"/>
    <col min="13067" max="13072" width="15.875" style="52" customWidth="1"/>
    <col min="13073" max="13316" width="8.875" style="52"/>
    <col min="13317" max="13317" width="20.625" style="52" customWidth="1"/>
    <col min="13318" max="13318" width="12.375" style="52" customWidth="1"/>
    <col min="13319" max="13319" width="5.875" style="52" customWidth="1"/>
    <col min="13320" max="13320" width="12.375" style="52" customWidth="1"/>
    <col min="13321" max="13321" width="4.875" style="52" bestFit="1" customWidth="1"/>
    <col min="13322" max="13322" width="7.875" style="52" bestFit="1" customWidth="1"/>
    <col min="13323" max="13328" width="15.875" style="52" customWidth="1"/>
    <col min="13329" max="13572" width="8.875" style="52"/>
    <col min="13573" max="13573" width="20.625" style="52" customWidth="1"/>
    <col min="13574" max="13574" width="12.375" style="52" customWidth="1"/>
    <col min="13575" max="13575" width="5.875" style="52" customWidth="1"/>
    <col min="13576" max="13576" width="12.375" style="52" customWidth="1"/>
    <col min="13577" max="13577" width="4.875" style="52" bestFit="1" customWidth="1"/>
    <col min="13578" max="13578" width="7.875" style="52" bestFit="1" customWidth="1"/>
    <col min="13579" max="13584" width="15.875" style="52" customWidth="1"/>
    <col min="13585" max="13828" width="8.875" style="52"/>
    <col min="13829" max="13829" width="20.625" style="52" customWidth="1"/>
    <col min="13830" max="13830" width="12.375" style="52" customWidth="1"/>
    <col min="13831" max="13831" width="5.875" style="52" customWidth="1"/>
    <col min="13832" max="13832" width="12.375" style="52" customWidth="1"/>
    <col min="13833" max="13833" width="4.875" style="52" bestFit="1" customWidth="1"/>
    <col min="13834" max="13834" width="7.875" style="52" bestFit="1" customWidth="1"/>
    <col min="13835" max="13840" width="15.875" style="52" customWidth="1"/>
    <col min="13841" max="14084" width="8.875" style="52"/>
    <col min="14085" max="14085" width="20.625" style="52" customWidth="1"/>
    <col min="14086" max="14086" width="12.375" style="52" customWidth="1"/>
    <col min="14087" max="14087" width="5.875" style="52" customWidth="1"/>
    <col min="14088" max="14088" width="12.375" style="52" customWidth="1"/>
    <col min="14089" max="14089" width="4.875" style="52" bestFit="1" customWidth="1"/>
    <col min="14090" max="14090" width="7.875" style="52" bestFit="1" customWidth="1"/>
    <col min="14091" max="14096" width="15.875" style="52" customWidth="1"/>
    <col min="14097" max="14340" width="8.875" style="52"/>
    <col min="14341" max="14341" width="20.625" style="52" customWidth="1"/>
    <col min="14342" max="14342" width="12.375" style="52" customWidth="1"/>
    <col min="14343" max="14343" width="5.875" style="52" customWidth="1"/>
    <col min="14344" max="14344" width="12.375" style="52" customWidth="1"/>
    <col min="14345" max="14345" width="4.875" style="52" bestFit="1" customWidth="1"/>
    <col min="14346" max="14346" width="7.875" style="52" bestFit="1" customWidth="1"/>
    <col min="14347" max="14352" width="15.875" style="52" customWidth="1"/>
    <col min="14353" max="14596" width="8.875" style="52"/>
    <col min="14597" max="14597" width="20.625" style="52" customWidth="1"/>
    <col min="14598" max="14598" width="12.375" style="52" customWidth="1"/>
    <col min="14599" max="14599" width="5.875" style="52" customWidth="1"/>
    <col min="14600" max="14600" width="12.375" style="52" customWidth="1"/>
    <col min="14601" max="14601" width="4.875" style="52" bestFit="1" customWidth="1"/>
    <col min="14602" max="14602" width="7.875" style="52" bestFit="1" customWidth="1"/>
    <col min="14603" max="14608" width="15.875" style="52" customWidth="1"/>
    <col min="14609" max="14852" width="8.875" style="52"/>
    <col min="14853" max="14853" width="20.625" style="52" customWidth="1"/>
    <col min="14854" max="14854" width="12.375" style="52" customWidth="1"/>
    <col min="14855" max="14855" width="5.875" style="52" customWidth="1"/>
    <col min="14856" max="14856" width="12.375" style="52" customWidth="1"/>
    <col min="14857" max="14857" width="4.875" style="52" bestFit="1" customWidth="1"/>
    <col min="14858" max="14858" width="7.875" style="52" bestFit="1" customWidth="1"/>
    <col min="14859" max="14864" width="15.875" style="52" customWidth="1"/>
    <col min="14865" max="15108" width="8.875" style="52"/>
    <col min="15109" max="15109" width="20.625" style="52" customWidth="1"/>
    <col min="15110" max="15110" width="12.375" style="52" customWidth="1"/>
    <col min="15111" max="15111" width="5.875" style="52" customWidth="1"/>
    <col min="15112" max="15112" width="12.375" style="52" customWidth="1"/>
    <col min="15113" max="15113" width="4.875" style="52" bestFit="1" customWidth="1"/>
    <col min="15114" max="15114" width="7.875" style="52" bestFit="1" customWidth="1"/>
    <col min="15115" max="15120" width="15.875" style="52" customWidth="1"/>
    <col min="15121" max="15364" width="8.875" style="52"/>
    <col min="15365" max="15365" width="20.625" style="52" customWidth="1"/>
    <col min="15366" max="15366" width="12.375" style="52" customWidth="1"/>
    <col min="15367" max="15367" width="5.875" style="52" customWidth="1"/>
    <col min="15368" max="15368" width="12.375" style="52" customWidth="1"/>
    <col min="15369" max="15369" width="4.875" style="52" bestFit="1" customWidth="1"/>
    <col min="15370" max="15370" width="7.875" style="52" bestFit="1" customWidth="1"/>
    <col min="15371" max="15376" width="15.875" style="52" customWidth="1"/>
    <col min="15377" max="15620" width="8.875" style="52"/>
    <col min="15621" max="15621" width="20.625" style="52" customWidth="1"/>
    <col min="15622" max="15622" width="12.375" style="52" customWidth="1"/>
    <col min="15623" max="15623" width="5.875" style="52" customWidth="1"/>
    <col min="15624" max="15624" width="12.375" style="52" customWidth="1"/>
    <col min="15625" max="15625" width="4.875" style="52" bestFit="1" customWidth="1"/>
    <col min="15626" max="15626" width="7.875" style="52" bestFit="1" customWidth="1"/>
    <col min="15627" max="15632" width="15.875" style="52" customWidth="1"/>
    <col min="15633" max="15876" width="8.875" style="52"/>
    <col min="15877" max="15877" width="20.625" style="52" customWidth="1"/>
    <col min="15878" max="15878" width="12.375" style="52" customWidth="1"/>
    <col min="15879" max="15879" width="5.875" style="52" customWidth="1"/>
    <col min="15880" max="15880" width="12.375" style="52" customWidth="1"/>
    <col min="15881" max="15881" width="4.875" style="52" bestFit="1" customWidth="1"/>
    <col min="15882" max="15882" width="7.875" style="52" bestFit="1" customWidth="1"/>
    <col min="15883" max="15888" width="15.875" style="52" customWidth="1"/>
    <col min="15889" max="16132" width="8.875" style="52"/>
    <col min="16133" max="16133" width="20.625" style="52" customWidth="1"/>
    <col min="16134" max="16134" width="12.375" style="52" customWidth="1"/>
    <col min="16135" max="16135" width="5.875" style="52" customWidth="1"/>
    <col min="16136" max="16136" width="12.375" style="52" customWidth="1"/>
    <col min="16137" max="16137" width="4.875" style="52" bestFit="1" customWidth="1"/>
    <col min="16138" max="16138" width="7.875" style="52" bestFit="1" customWidth="1"/>
    <col min="16139" max="16144" width="15.875" style="52" customWidth="1"/>
    <col min="16145" max="16384" width="8.875" style="52"/>
  </cols>
  <sheetData>
    <row r="1" spans="1:16" ht="26.25" customHeight="1">
      <c r="B1" s="81"/>
      <c r="C1" s="81"/>
      <c r="D1" s="81"/>
      <c r="E1" s="81"/>
      <c r="H1" s="94">
        <v>12</v>
      </c>
      <c r="I1" s="93" t="s">
        <v>148</v>
      </c>
      <c r="J1" s="93"/>
      <c r="K1" s="93"/>
      <c r="L1" s="93"/>
      <c r="M1" s="93"/>
      <c r="N1" s="93"/>
      <c r="O1" s="93"/>
      <c r="P1" s="93"/>
    </row>
    <row r="2" spans="1:16" ht="13.5" customHeight="1">
      <c r="I2" s="54"/>
      <c r="J2" s="54"/>
      <c r="K2" s="54"/>
      <c r="L2" s="54"/>
    </row>
    <row r="3" spans="1:16" ht="32.25" customHeight="1">
      <c r="B3" s="55"/>
      <c r="C3" s="55"/>
      <c r="D3" s="55"/>
      <c r="E3" s="55"/>
      <c r="F3" s="56"/>
      <c r="G3" s="56"/>
      <c r="H3" s="56"/>
      <c r="N3" s="74"/>
      <c r="O3" s="74"/>
      <c r="P3" s="74" t="str">
        <f>請求書!N10</f>
        <v>○○保育園</v>
      </c>
    </row>
    <row r="4" spans="1:16" ht="46.5" customHeight="1">
      <c r="A4" s="57" t="s">
        <v>79</v>
      </c>
      <c r="B4" s="57" t="s">
        <v>80</v>
      </c>
      <c r="C4" s="57" t="s">
        <v>81</v>
      </c>
      <c r="D4" s="58" t="s">
        <v>82</v>
      </c>
      <c r="E4" s="57" t="s">
        <v>83</v>
      </c>
      <c r="F4" s="251" t="s">
        <v>0</v>
      </c>
      <c r="G4" s="252"/>
      <c r="H4" s="253"/>
      <c r="I4" s="59" t="s">
        <v>84</v>
      </c>
      <c r="J4" s="59" t="s">
        <v>154</v>
      </c>
      <c r="K4" s="59" t="s">
        <v>153</v>
      </c>
      <c r="L4" s="59" t="s">
        <v>144</v>
      </c>
      <c r="M4" s="59" t="s">
        <v>155</v>
      </c>
      <c r="N4" s="59" t="s">
        <v>156</v>
      </c>
      <c r="O4" s="59" t="s">
        <v>146</v>
      </c>
      <c r="P4" s="60" t="s">
        <v>157</v>
      </c>
    </row>
    <row r="5" spans="1:16" ht="35.1" customHeight="1">
      <c r="A5" s="61">
        <v>1</v>
      </c>
      <c r="B5" s="62"/>
      <c r="C5" s="63"/>
      <c r="D5" s="64"/>
      <c r="E5" s="65"/>
      <c r="F5" s="66"/>
      <c r="G5" s="89"/>
      <c r="H5" s="88"/>
      <c r="I5" s="67"/>
      <c r="J5" s="67"/>
      <c r="K5" s="96">
        <f>+I5+J5</f>
        <v>0</v>
      </c>
      <c r="L5" s="67"/>
      <c r="M5" s="68"/>
      <c r="N5" s="91">
        <f>+IF(F5="1号",IF(M5&gt;=21,K5,ROUNDDOWN(K5*M5/20,-1)),IF(M5&gt;=25,K5,ROUNDDOWN(K5*M5/25,-1)))</f>
        <v>0</v>
      </c>
      <c r="O5" s="95">
        <f>+IF(F5="1号",0,IF(M5&gt;=25,L5,ROUNDDOWN(L5*M5/25,-1)))</f>
        <v>0</v>
      </c>
      <c r="P5" s="91">
        <f>N5-O5</f>
        <v>0</v>
      </c>
    </row>
    <row r="6" spans="1:16" ht="35.1" customHeight="1">
      <c r="A6" s="61">
        <v>2</v>
      </c>
      <c r="B6" s="62"/>
      <c r="C6" s="63"/>
      <c r="D6" s="64"/>
      <c r="E6" s="65"/>
      <c r="F6" s="66"/>
      <c r="G6" s="89"/>
      <c r="H6" s="88"/>
      <c r="I6" s="67"/>
      <c r="J6" s="67"/>
      <c r="K6" s="96">
        <f t="shared" ref="K6:K14" si="0">+I6+J6</f>
        <v>0</v>
      </c>
      <c r="L6" s="67"/>
      <c r="M6" s="68"/>
      <c r="N6" s="91">
        <f t="shared" ref="N6:N14" si="1">+IF(F6="1号",IF(M6&gt;=21,K6,ROUNDDOWN(K6*M6/20,-1)),IF(M6&gt;=25,K6,ROUNDDOWN(K6*M6/25,-1)))</f>
        <v>0</v>
      </c>
      <c r="O6" s="95">
        <f t="shared" ref="O6:O14" si="2">+IF(F6="1号",0,IF(M6&gt;=25,L6,ROUNDDOWN(L6*M6/25,-1)))</f>
        <v>0</v>
      </c>
      <c r="P6" s="91">
        <f t="shared" ref="P6:P14" si="3">N6-O6</f>
        <v>0</v>
      </c>
    </row>
    <row r="7" spans="1:16" ht="35.1" customHeight="1">
      <c r="A7" s="61">
        <v>3</v>
      </c>
      <c r="B7" s="62"/>
      <c r="C7" s="63"/>
      <c r="D7" s="64"/>
      <c r="E7" s="65"/>
      <c r="F7" s="66"/>
      <c r="G7" s="89"/>
      <c r="H7" s="88"/>
      <c r="I7" s="67"/>
      <c r="J7" s="67"/>
      <c r="K7" s="96">
        <f t="shared" si="0"/>
        <v>0</v>
      </c>
      <c r="L7" s="67"/>
      <c r="M7" s="68"/>
      <c r="N7" s="91">
        <f t="shared" si="1"/>
        <v>0</v>
      </c>
      <c r="O7" s="95">
        <f t="shared" si="2"/>
        <v>0</v>
      </c>
      <c r="P7" s="91">
        <f t="shared" si="3"/>
        <v>0</v>
      </c>
    </row>
    <row r="8" spans="1:16" ht="35.1" customHeight="1">
      <c r="A8" s="61">
        <v>4</v>
      </c>
      <c r="B8" s="62"/>
      <c r="C8" s="63"/>
      <c r="D8" s="64"/>
      <c r="E8" s="65"/>
      <c r="F8" s="66"/>
      <c r="G8" s="89"/>
      <c r="H8" s="88"/>
      <c r="I8" s="67"/>
      <c r="J8" s="67"/>
      <c r="K8" s="96">
        <f t="shared" si="0"/>
        <v>0</v>
      </c>
      <c r="L8" s="67"/>
      <c r="M8" s="68"/>
      <c r="N8" s="91">
        <f t="shared" si="1"/>
        <v>0</v>
      </c>
      <c r="O8" s="95">
        <f t="shared" si="2"/>
        <v>0</v>
      </c>
      <c r="P8" s="91">
        <f t="shared" si="3"/>
        <v>0</v>
      </c>
    </row>
    <row r="9" spans="1:16" ht="35.1" customHeight="1">
      <c r="A9" s="61">
        <v>5</v>
      </c>
      <c r="B9" s="64"/>
      <c r="C9" s="63"/>
      <c r="D9" s="64"/>
      <c r="E9" s="65"/>
      <c r="F9" s="66"/>
      <c r="G9" s="89"/>
      <c r="H9" s="88"/>
      <c r="I9" s="67"/>
      <c r="J9" s="67"/>
      <c r="K9" s="96">
        <f t="shared" si="0"/>
        <v>0</v>
      </c>
      <c r="L9" s="67"/>
      <c r="M9" s="68"/>
      <c r="N9" s="91">
        <f t="shared" si="1"/>
        <v>0</v>
      </c>
      <c r="O9" s="95">
        <f t="shared" si="2"/>
        <v>0</v>
      </c>
      <c r="P9" s="91">
        <f t="shared" si="3"/>
        <v>0</v>
      </c>
    </row>
    <row r="10" spans="1:16" ht="35.1" hidden="1" customHeight="1">
      <c r="A10" s="61">
        <v>6</v>
      </c>
      <c r="B10" s="62"/>
      <c r="C10" s="63"/>
      <c r="D10" s="64"/>
      <c r="E10" s="65"/>
      <c r="F10" s="66"/>
      <c r="G10" s="89"/>
      <c r="H10" s="88"/>
      <c r="I10" s="67"/>
      <c r="J10" s="67"/>
      <c r="K10" s="96">
        <f t="shared" si="0"/>
        <v>0</v>
      </c>
      <c r="L10" s="67"/>
      <c r="M10" s="68"/>
      <c r="N10" s="91">
        <f t="shared" si="1"/>
        <v>0</v>
      </c>
      <c r="O10" s="95">
        <f t="shared" si="2"/>
        <v>0</v>
      </c>
      <c r="P10" s="91">
        <f t="shared" si="3"/>
        <v>0</v>
      </c>
    </row>
    <row r="11" spans="1:16" ht="35.1" hidden="1" customHeight="1">
      <c r="A11" s="61">
        <v>7</v>
      </c>
      <c r="B11" s="62"/>
      <c r="C11" s="63"/>
      <c r="D11" s="64"/>
      <c r="E11" s="65"/>
      <c r="F11" s="66"/>
      <c r="G11" s="89"/>
      <c r="H11" s="88"/>
      <c r="I11" s="67"/>
      <c r="J11" s="67"/>
      <c r="K11" s="96">
        <f t="shared" si="0"/>
        <v>0</v>
      </c>
      <c r="L11" s="67"/>
      <c r="M11" s="68"/>
      <c r="N11" s="91">
        <f t="shared" si="1"/>
        <v>0</v>
      </c>
      <c r="O11" s="95">
        <f t="shared" si="2"/>
        <v>0</v>
      </c>
      <c r="P11" s="91">
        <f t="shared" si="3"/>
        <v>0</v>
      </c>
    </row>
    <row r="12" spans="1:16" ht="35.1" hidden="1" customHeight="1">
      <c r="A12" s="61">
        <v>8</v>
      </c>
      <c r="B12" s="62"/>
      <c r="C12" s="63"/>
      <c r="D12" s="64"/>
      <c r="E12" s="65"/>
      <c r="F12" s="66"/>
      <c r="G12" s="89"/>
      <c r="H12" s="88"/>
      <c r="I12" s="67"/>
      <c r="J12" s="67"/>
      <c r="K12" s="96">
        <f t="shared" si="0"/>
        <v>0</v>
      </c>
      <c r="L12" s="67"/>
      <c r="M12" s="68"/>
      <c r="N12" s="91">
        <f t="shared" si="1"/>
        <v>0</v>
      </c>
      <c r="O12" s="95">
        <f t="shared" si="2"/>
        <v>0</v>
      </c>
      <c r="P12" s="91">
        <f t="shared" si="3"/>
        <v>0</v>
      </c>
    </row>
    <row r="13" spans="1:16" ht="35.1" hidden="1" customHeight="1">
      <c r="A13" s="61">
        <v>9</v>
      </c>
      <c r="B13" s="62"/>
      <c r="C13" s="63"/>
      <c r="D13" s="64"/>
      <c r="E13" s="65"/>
      <c r="F13" s="66"/>
      <c r="G13" s="89"/>
      <c r="H13" s="88"/>
      <c r="I13" s="67"/>
      <c r="J13" s="67"/>
      <c r="K13" s="96">
        <f t="shared" si="0"/>
        <v>0</v>
      </c>
      <c r="L13" s="67"/>
      <c r="M13" s="68"/>
      <c r="N13" s="91">
        <f t="shared" si="1"/>
        <v>0</v>
      </c>
      <c r="O13" s="95">
        <f t="shared" si="2"/>
        <v>0</v>
      </c>
      <c r="P13" s="91">
        <f t="shared" si="3"/>
        <v>0</v>
      </c>
    </row>
    <row r="14" spans="1:16" ht="35.1" hidden="1" customHeight="1">
      <c r="A14" s="61">
        <v>10</v>
      </c>
      <c r="B14" s="64"/>
      <c r="C14" s="63"/>
      <c r="D14" s="64"/>
      <c r="E14" s="65"/>
      <c r="F14" s="66"/>
      <c r="G14" s="89"/>
      <c r="H14" s="88"/>
      <c r="I14" s="67"/>
      <c r="J14" s="67"/>
      <c r="K14" s="96">
        <f t="shared" si="0"/>
        <v>0</v>
      </c>
      <c r="L14" s="67"/>
      <c r="M14" s="68"/>
      <c r="N14" s="91">
        <f t="shared" si="1"/>
        <v>0</v>
      </c>
      <c r="O14" s="95">
        <f t="shared" si="2"/>
        <v>0</v>
      </c>
      <c r="P14" s="91">
        <f t="shared" si="3"/>
        <v>0</v>
      </c>
    </row>
    <row r="15" spans="1:16" ht="35.1" customHeight="1">
      <c r="A15" s="254" t="s">
        <v>85</v>
      </c>
      <c r="B15" s="255"/>
      <c r="C15" s="255"/>
      <c r="D15" s="255"/>
      <c r="E15" s="255"/>
      <c r="F15" s="255"/>
      <c r="G15" s="255"/>
      <c r="H15" s="255"/>
      <c r="I15" s="255"/>
      <c r="J15" s="255"/>
      <c r="K15" s="255"/>
      <c r="L15" s="255"/>
      <c r="M15" s="255"/>
      <c r="N15" s="255"/>
      <c r="O15" s="256"/>
      <c r="P15" s="92">
        <f>SUM(P5:P14)</f>
        <v>0</v>
      </c>
    </row>
    <row r="17" spans="2:2">
      <c r="B17" s="52" t="s">
        <v>86</v>
      </c>
    </row>
  </sheetData>
  <mergeCells count="2">
    <mergeCell ref="F4:H4"/>
    <mergeCell ref="A15:O15"/>
  </mergeCells>
  <phoneticPr fontId="11"/>
  <dataValidations count="6">
    <dataValidation type="list" allowBlank="1" showInputMessage="1" showErrorMessage="1" sqref="F5:F14" xr:uid="{3F858748-5269-4EA8-9236-A78DDAD5A9F9}">
      <formula1>"3号"</formula1>
    </dataValidation>
    <dataValidation type="list" allowBlank="1" showInputMessage="1" showErrorMessage="1" sqref="D5:D14" xr:uid="{73E6A060-6D00-407C-9C57-4EFC0FD0E090}">
      <formula1>"2,1,0"</formula1>
    </dataValidation>
    <dataValidation type="list" allowBlank="1" showInputMessage="1" showErrorMessage="1" sqref="WVQ983043:WVQ983054 F65539:F65550 JE65539:JE65550 TA65539:TA65550 ACW65539:ACW65550 AMS65539:AMS65550 AWO65539:AWO65550 BGK65539:BGK65550 BQG65539:BQG65550 CAC65539:CAC65550 CJY65539:CJY65550 CTU65539:CTU65550 DDQ65539:DDQ65550 DNM65539:DNM65550 DXI65539:DXI65550 EHE65539:EHE65550 ERA65539:ERA65550 FAW65539:FAW65550 FKS65539:FKS65550 FUO65539:FUO65550 GEK65539:GEK65550 GOG65539:GOG65550 GYC65539:GYC65550 HHY65539:HHY65550 HRU65539:HRU65550 IBQ65539:IBQ65550 ILM65539:ILM65550 IVI65539:IVI65550 JFE65539:JFE65550 JPA65539:JPA65550 JYW65539:JYW65550 KIS65539:KIS65550 KSO65539:KSO65550 LCK65539:LCK65550 LMG65539:LMG65550 LWC65539:LWC65550 MFY65539:MFY65550 MPU65539:MPU65550 MZQ65539:MZQ65550 NJM65539:NJM65550 NTI65539:NTI65550 ODE65539:ODE65550 ONA65539:ONA65550 OWW65539:OWW65550 PGS65539:PGS65550 PQO65539:PQO65550 QAK65539:QAK65550 QKG65539:QKG65550 QUC65539:QUC65550 RDY65539:RDY65550 RNU65539:RNU65550 RXQ65539:RXQ65550 SHM65539:SHM65550 SRI65539:SRI65550 TBE65539:TBE65550 TLA65539:TLA65550 TUW65539:TUW65550 UES65539:UES65550 UOO65539:UOO65550 UYK65539:UYK65550 VIG65539:VIG65550 VSC65539:VSC65550 WBY65539:WBY65550 WLU65539:WLU65550 WVQ65539:WVQ65550 F131075:F131086 JE131075:JE131086 TA131075:TA131086 ACW131075:ACW131086 AMS131075:AMS131086 AWO131075:AWO131086 BGK131075:BGK131086 BQG131075:BQG131086 CAC131075:CAC131086 CJY131075:CJY131086 CTU131075:CTU131086 DDQ131075:DDQ131086 DNM131075:DNM131086 DXI131075:DXI131086 EHE131075:EHE131086 ERA131075:ERA131086 FAW131075:FAW131086 FKS131075:FKS131086 FUO131075:FUO131086 GEK131075:GEK131086 GOG131075:GOG131086 GYC131075:GYC131086 HHY131075:HHY131086 HRU131075:HRU131086 IBQ131075:IBQ131086 ILM131075:ILM131086 IVI131075:IVI131086 JFE131075:JFE131086 JPA131075:JPA131086 JYW131075:JYW131086 KIS131075:KIS131086 KSO131075:KSO131086 LCK131075:LCK131086 LMG131075:LMG131086 LWC131075:LWC131086 MFY131075:MFY131086 MPU131075:MPU131086 MZQ131075:MZQ131086 NJM131075:NJM131086 NTI131075:NTI131086 ODE131075:ODE131086 ONA131075:ONA131086 OWW131075:OWW131086 PGS131075:PGS131086 PQO131075:PQO131086 QAK131075:QAK131086 QKG131075:QKG131086 QUC131075:QUC131086 RDY131075:RDY131086 RNU131075:RNU131086 RXQ131075:RXQ131086 SHM131075:SHM131086 SRI131075:SRI131086 TBE131075:TBE131086 TLA131075:TLA131086 TUW131075:TUW131086 UES131075:UES131086 UOO131075:UOO131086 UYK131075:UYK131086 VIG131075:VIG131086 VSC131075:VSC131086 WBY131075:WBY131086 WLU131075:WLU131086 WVQ131075:WVQ131086 F196611:F196622 JE196611:JE196622 TA196611:TA196622 ACW196611:ACW196622 AMS196611:AMS196622 AWO196611:AWO196622 BGK196611:BGK196622 BQG196611:BQG196622 CAC196611:CAC196622 CJY196611:CJY196622 CTU196611:CTU196622 DDQ196611:DDQ196622 DNM196611:DNM196622 DXI196611:DXI196622 EHE196611:EHE196622 ERA196611:ERA196622 FAW196611:FAW196622 FKS196611:FKS196622 FUO196611:FUO196622 GEK196611:GEK196622 GOG196611:GOG196622 GYC196611:GYC196622 HHY196611:HHY196622 HRU196611:HRU196622 IBQ196611:IBQ196622 ILM196611:ILM196622 IVI196611:IVI196622 JFE196611:JFE196622 JPA196611:JPA196622 JYW196611:JYW196622 KIS196611:KIS196622 KSO196611:KSO196622 LCK196611:LCK196622 LMG196611:LMG196622 LWC196611:LWC196622 MFY196611:MFY196622 MPU196611:MPU196622 MZQ196611:MZQ196622 NJM196611:NJM196622 NTI196611:NTI196622 ODE196611:ODE196622 ONA196611:ONA196622 OWW196611:OWW196622 PGS196611:PGS196622 PQO196611:PQO196622 QAK196611:QAK196622 QKG196611:QKG196622 QUC196611:QUC196622 RDY196611:RDY196622 RNU196611:RNU196622 RXQ196611:RXQ196622 SHM196611:SHM196622 SRI196611:SRI196622 TBE196611:TBE196622 TLA196611:TLA196622 TUW196611:TUW196622 UES196611:UES196622 UOO196611:UOO196622 UYK196611:UYK196622 VIG196611:VIG196622 VSC196611:VSC196622 WBY196611:WBY196622 WLU196611:WLU196622 WVQ196611:WVQ196622 F262147:F262158 JE262147:JE262158 TA262147:TA262158 ACW262147:ACW262158 AMS262147:AMS262158 AWO262147:AWO262158 BGK262147:BGK262158 BQG262147:BQG262158 CAC262147:CAC262158 CJY262147:CJY262158 CTU262147:CTU262158 DDQ262147:DDQ262158 DNM262147:DNM262158 DXI262147:DXI262158 EHE262147:EHE262158 ERA262147:ERA262158 FAW262147:FAW262158 FKS262147:FKS262158 FUO262147:FUO262158 GEK262147:GEK262158 GOG262147:GOG262158 GYC262147:GYC262158 HHY262147:HHY262158 HRU262147:HRU262158 IBQ262147:IBQ262158 ILM262147:ILM262158 IVI262147:IVI262158 JFE262147:JFE262158 JPA262147:JPA262158 JYW262147:JYW262158 KIS262147:KIS262158 KSO262147:KSO262158 LCK262147:LCK262158 LMG262147:LMG262158 LWC262147:LWC262158 MFY262147:MFY262158 MPU262147:MPU262158 MZQ262147:MZQ262158 NJM262147:NJM262158 NTI262147:NTI262158 ODE262147:ODE262158 ONA262147:ONA262158 OWW262147:OWW262158 PGS262147:PGS262158 PQO262147:PQO262158 QAK262147:QAK262158 QKG262147:QKG262158 QUC262147:QUC262158 RDY262147:RDY262158 RNU262147:RNU262158 RXQ262147:RXQ262158 SHM262147:SHM262158 SRI262147:SRI262158 TBE262147:TBE262158 TLA262147:TLA262158 TUW262147:TUW262158 UES262147:UES262158 UOO262147:UOO262158 UYK262147:UYK262158 VIG262147:VIG262158 VSC262147:VSC262158 WBY262147:WBY262158 WLU262147:WLU262158 WVQ262147:WVQ262158 F327683:F327694 JE327683:JE327694 TA327683:TA327694 ACW327683:ACW327694 AMS327683:AMS327694 AWO327683:AWO327694 BGK327683:BGK327694 BQG327683:BQG327694 CAC327683:CAC327694 CJY327683:CJY327694 CTU327683:CTU327694 DDQ327683:DDQ327694 DNM327683:DNM327694 DXI327683:DXI327694 EHE327683:EHE327694 ERA327683:ERA327694 FAW327683:FAW327694 FKS327683:FKS327694 FUO327683:FUO327694 GEK327683:GEK327694 GOG327683:GOG327694 GYC327683:GYC327694 HHY327683:HHY327694 HRU327683:HRU327694 IBQ327683:IBQ327694 ILM327683:ILM327694 IVI327683:IVI327694 JFE327683:JFE327694 JPA327683:JPA327694 JYW327683:JYW327694 KIS327683:KIS327694 KSO327683:KSO327694 LCK327683:LCK327694 LMG327683:LMG327694 LWC327683:LWC327694 MFY327683:MFY327694 MPU327683:MPU327694 MZQ327683:MZQ327694 NJM327683:NJM327694 NTI327683:NTI327694 ODE327683:ODE327694 ONA327683:ONA327694 OWW327683:OWW327694 PGS327683:PGS327694 PQO327683:PQO327694 QAK327683:QAK327694 QKG327683:QKG327694 QUC327683:QUC327694 RDY327683:RDY327694 RNU327683:RNU327694 RXQ327683:RXQ327694 SHM327683:SHM327694 SRI327683:SRI327694 TBE327683:TBE327694 TLA327683:TLA327694 TUW327683:TUW327694 UES327683:UES327694 UOO327683:UOO327694 UYK327683:UYK327694 VIG327683:VIG327694 VSC327683:VSC327694 WBY327683:WBY327694 WLU327683:WLU327694 WVQ327683:WVQ327694 F393219:F393230 JE393219:JE393230 TA393219:TA393230 ACW393219:ACW393230 AMS393219:AMS393230 AWO393219:AWO393230 BGK393219:BGK393230 BQG393219:BQG393230 CAC393219:CAC393230 CJY393219:CJY393230 CTU393219:CTU393230 DDQ393219:DDQ393230 DNM393219:DNM393230 DXI393219:DXI393230 EHE393219:EHE393230 ERA393219:ERA393230 FAW393219:FAW393230 FKS393219:FKS393230 FUO393219:FUO393230 GEK393219:GEK393230 GOG393219:GOG393230 GYC393219:GYC393230 HHY393219:HHY393230 HRU393219:HRU393230 IBQ393219:IBQ393230 ILM393219:ILM393230 IVI393219:IVI393230 JFE393219:JFE393230 JPA393219:JPA393230 JYW393219:JYW393230 KIS393219:KIS393230 KSO393219:KSO393230 LCK393219:LCK393230 LMG393219:LMG393230 LWC393219:LWC393230 MFY393219:MFY393230 MPU393219:MPU393230 MZQ393219:MZQ393230 NJM393219:NJM393230 NTI393219:NTI393230 ODE393219:ODE393230 ONA393219:ONA393230 OWW393219:OWW393230 PGS393219:PGS393230 PQO393219:PQO393230 QAK393219:QAK393230 QKG393219:QKG393230 QUC393219:QUC393230 RDY393219:RDY393230 RNU393219:RNU393230 RXQ393219:RXQ393230 SHM393219:SHM393230 SRI393219:SRI393230 TBE393219:TBE393230 TLA393219:TLA393230 TUW393219:TUW393230 UES393219:UES393230 UOO393219:UOO393230 UYK393219:UYK393230 VIG393219:VIG393230 VSC393219:VSC393230 WBY393219:WBY393230 WLU393219:WLU393230 WVQ393219:WVQ393230 F458755:F458766 JE458755:JE458766 TA458755:TA458766 ACW458755:ACW458766 AMS458755:AMS458766 AWO458755:AWO458766 BGK458755:BGK458766 BQG458755:BQG458766 CAC458755:CAC458766 CJY458755:CJY458766 CTU458755:CTU458766 DDQ458755:DDQ458766 DNM458755:DNM458766 DXI458755:DXI458766 EHE458755:EHE458766 ERA458755:ERA458766 FAW458755:FAW458766 FKS458755:FKS458766 FUO458755:FUO458766 GEK458755:GEK458766 GOG458755:GOG458766 GYC458755:GYC458766 HHY458755:HHY458766 HRU458755:HRU458766 IBQ458755:IBQ458766 ILM458755:ILM458766 IVI458755:IVI458766 JFE458755:JFE458766 JPA458755:JPA458766 JYW458755:JYW458766 KIS458755:KIS458766 KSO458755:KSO458766 LCK458755:LCK458766 LMG458755:LMG458766 LWC458755:LWC458766 MFY458755:MFY458766 MPU458755:MPU458766 MZQ458755:MZQ458766 NJM458755:NJM458766 NTI458755:NTI458766 ODE458755:ODE458766 ONA458755:ONA458766 OWW458755:OWW458766 PGS458755:PGS458766 PQO458755:PQO458766 QAK458755:QAK458766 QKG458755:QKG458766 QUC458755:QUC458766 RDY458755:RDY458766 RNU458755:RNU458766 RXQ458755:RXQ458766 SHM458755:SHM458766 SRI458755:SRI458766 TBE458755:TBE458766 TLA458755:TLA458766 TUW458755:TUW458766 UES458755:UES458766 UOO458755:UOO458766 UYK458755:UYK458766 VIG458755:VIG458766 VSC458755:VSC458766 WBY458755:WBY458766 WLU458755:WLU458766 WVQ458755:WVQ458766 F524291:F524302 JE524291:JE524302 TA524291:TA524302 ACW524291:ACW524302 AMS524291:AMS524302 AWO524291:AWO524302 BGK524291:BGK524302 BQG524291:BQG524302 CAC524291:CAC524302 CJY524291:CJY524302 CTU524291:CTU524302 DDQ524291:DDQ524302 DNM524291:DNM524302 DXI524291:DXI524302 EHE524291:EHE524302 ERA524291:ERA524302 FAW524291:FAW524302 FKS524291:FKS524302 FUO524291:FUO524302 GEK524291:GEK524302 GOG524291:GOG524302 GYC524291:GYC524302 HHY524291:HHY524302 HRU524291:HRU524302 IBQ524291:IBQ524302 ILM524291:ILM524302 IVI524291:IVI524302 JFE524291:JFE524302 JPA524291:JPA524302 JYW524291:JYW524302 KIS524291:KIS524302 KSO524291:KSO524302 LCK524291:LCK524302 LMG524291:LMG524302 LWC524291:LWC524302 MFY524291:MFY524302 MPU524291:MPU524302 MZQ524291:MZQ524302 NJM524291:NJM524302 NTI524291:NTI524302 ODE524291:ODE524302 ONA524291:ONA524302 OWW524291:OWW524302 PGS524291:PGS524302 PQO524291:PQO524302 QAK524291:QAK524302 QKG524291:QKG524302 QUC524291:QUC524302 RDY524291:RDY524302 RNU524291:RNU524302 RXQ524291:RXQ524302 SHM524291:SHM524302 SRI524291:SRI524302 TBE524291:TBE524302 TLA524291:TLA524302 TUW524291:TUW524302 UES524291:UES524302 UOO524291:UOO524302 UYK524291:UYK524302 VIG524291:VIG524302 VSC524291:VSC524302 WBY524291:WBY524302 WLU524291:WLU524302 WVQ524291:WVQ524302 F589827:F589838 JE589827:JE589838 TA589827:TA589838 ACW589827:ACW589838 AMS589827:AMS589838 AWO589827:AWO589838 BGK589827:BGK589838 BQG589827:BQG589838 CAC589827:CAC589838 CJY589827:CJY589838 CTU589827:CTU589838 DDQ589827:DDQ589838 DNM589827:DNM589838 DXI589827:DXI589838 EHE589827:EHE589838 ERA589827:ERA589838 FAW589827:FAW589838 FKS589827:FKS589838 FUO589827:FUO589838 GEK589827:GEK589838 GOG589827:GOG589838 GYC589827:GYC589838 HHY589827:HHY589838 HRU589827:HRU589838 IBQ589827:IBQ589838 ILM589827:ILM589838 IVI589827:IVI589838 JFE589827:JFE589838 JPA589827:JPA589838 JYW589827:JYW589838 KIS589827:KIS589838 KSO589827:KSO589838 LCK589827:LCK589838 LMG589827:LMG589838 LWC589827:LWC589838 MFY589827:MFY589838 MPU589827:MPU589838 MZQ589827:MZQ589838 NJM589827:NJM589838 NTI589827:NTI589838 ODE589827:ODE589838 ONA589827:ONA589838 OWW589827:OWW589838 PGS589827:PGS589838 PQO589827:PQO589838 QAK589827:QAK589838 QKG589827:QKG589838 QUC589827:QUC589838 RDY589827:RDY589838 RNU589827:RNU589838 RXQ589827:RXQ589838 SHM589827:SHM589838 SRI589827:SRI589838 TBE589827:TBE589838 TLA589827:TLA589838 TUW589827:TUW589838 UES589827:UES589838 UOO589827:UOO589838 UYK589827:UYK589838 VIG589827:VIG589838 VSC589827:VSC589838 WBY589827:WBY589838 WLU589827:WLU589838 WVQ589827:WVQ589838 F655363:F655374 JE655363:JE655374 TA655363:TA655374 ACW655363:ACW655374 AMS655363:AMS655374 AWO655363:AWO655374 BGK655363:BGK655374 BQG655363:BQG655374 CAC655363:CAC655374 CJY655363:CJY655374 CTU655363:CTU655374 DDQ655363:DDQ655374 DNM655363:DNM655374 DXI655363:DXI655374 EHE655363:EHE655374 ERA655363:ERA655374 FAW655363:FAW655374 FKS655363:FKS655374 FUO655363:FUO655374 GEK655363:GEK655374 GOG655363:GOG655374 GYC655363:GYC655374 HHY655363:HHY655374 HRU655363:HRU655374 IBQ655363:IBQ655374 ILM655363:ILM655374 IVI655363:IVI655374 JFE655363:JFE655374 JPA655363:JPA655374 JYW655363:JYW655374 KIS655363:KIS655374 KSO655363:KSO655374 LCK655363:LCK655374 LMG655363:LMG655374 LWC655363:LWC655374 MFY655363:MFY655374 MPU655363:MPU655374 MZQ655363:MZQ655374 NJM655363:NJM655374 NTI655363:NTI655374 ODE655363:ODE655374 ONA655363:ONA655374 OWW655363:OWW655374 PGS655363:PGS655374 PQO655363:PQO655374 QAK655363:QAK655374 QKG655363:QKG655374 QUC655363:QUC655374 RDY655363:RDY655374 RNU655363:RNU655374 RXQ655363:RXQ655374 SHM655363:SHM655374 SRI655363:SRI655374 TBE655363:TBE655374 TLA655363:TLA655374 TUW655363:TUW655374 UES655363:UES655374 UOO655363:UOO655374 UYK655363:UYK655374 VIG655363:VIG655374 VSC655363:VSC655374 WBY655363:WBY655374 WLU655363:WLU655374 WVQ655363:WVQ655374 F720899:F720910 JE720899:JE720910 TA720899:TA720910 ACW720899:ACW720910 AMS720899:AMS720910 AWO720899:AWO720910 BGK720899:BGK720910 BQG720899:BQG720910 CAC720899:CAC720910 CJY720899:CJY720910 CTU720899:CTU720910 DDQ720899:DDQ720910 DNM720899:DNM720910 DXI720899:DXI720910 EHE720899:EHE720910 ERA720899:ERA720910 FAW720899:FAW720910 FKS720899:FKS720910 FUO720899:FUO720910 GEK720899:GEK720910 GOG720899:GOG720910 GYC720899:GYC720910 HHY720899:HHY720910 HRU720899:HRU720910 IBQ720899:IBQ720910 ILM720899:ILM720910 IVI720899:IVI720910 JFE720899:JFE720910 JPA720899:JPA720910 JYW720899:JYW720910 KIS720899:KIS720910 KSO720899:KSO720910 LCK720899:LCK720910 LMG720899:LMG720910 LWC720899:LWC720910 MFY720899:MFY720910 MPU720899:MPU720910 MZQ720899:MZQ720910 NJM720899:NJM720910 NTI720899:NTI720910 ODE720899:ODE720910 ONA720899:ONA720910 OWW720899:OWW720910 PGS720899:PGS720910 PQO720899:PQO720910 QAK720899:QAK720910 QKG720899:QKG720910 QUC720899:QUC720910 RDY720899:RDY720910 RNU720899:RNU720910 RXQ720899:RXQ720910 SHM720899:SHM720910 SRI720899:SRI720910 TBE720899:TBE720910 TLA720899:TLA720910 TUW720899:TUW720910 UES720899:UES720910 UOO720899:UOO720910 UYK720899:UYK720910 VIG720899:VIG720910 VSC720899:VSC720910 WBY720899:WBY720910 WLU720899:WLU720910 WVQ720899:WVQ720910 F786435:F786446 JE786435:JE786446 TA786435:TA786446 ACW786435:ACW786446 AMS786435:AMS786446 AWO786435:AWO786446 BGK786435:BGK786446 BQG786435:BQG786446 CAC786435:CAC786446 CJY786435:CJY786446 CTU786435:CTU786446 DDQ786435:DDQ786446 DNM786435:DNM786446 DXI786435:DXI786446 EHE786435:EHE786446 ERA786435:ERA786446 FAW786435:FAW786446 FKS786435:FKS786446 FUO786435:FUO786446 GEK786435:GEK786446 GOG786435:GOG786446 GYC786435:GYC786446 HHY786435:HHY786446 HRU786435:HRU786446 IBQ786435:IBQ786446 ILM786435:ILM786446 IVI786435:IVI786446 JFE786435:JFE786446 JPA786435:JPA786446 JYW786435:JYW786446 KIS786435:KIS786446 KSO786435:KSO786446 LCK786435:LCK786446 LMG786435:LMG786446 LWC786435:LWC786446 MFY786435:MFY786446 MPU786435:MPU786446 MZQ786435:MZQ786446 NJM786435:NJM786446 NTI786435:NTI786446 ODE786435:ODE786446 ONA786435:ONA786446 OWW786435:OWW786446 PGS786435:PGS786446 PQO786435:PQO786446 QAK786435:QAK786446 QKG786435:QKG786446 QUC786435:QUC786446 RDY786435:RDY786446 RNU786435:RNU786446 RXQ786435:RXQ786446 SHM786435:SHM786446 SRI786435:SRI786446 TBE786435:TBE786446 TLA786435:TLA786446 TUW786435:TUW786446 UES786435:UES786446 UOO786435:UOO786446 UYK786435:UYK786446 VIG786435:VIG786446 VSC786435:VSC786446 WBY786435:WBY786446 WLU786435:WLU786446 WVQ786435:WVQ786446 F851971:F851982 JE851971:JE851982 TA851971:TA851982 ACW851971:ACW851982 AMS851971:AMS851982 AWO851971:AWO851982 BGK851971:BGK851982 BQG851971:BQG851982 CAC851971:CAC851982 CJY851971:CJY851982 CTU851971:CTU851982 DDQ851971:DDQ851982 DNM851971:DNM851982 DXI851971:DXI851982 EHE851971:EHE851982 ERA851971:ERA851982 FAW851971:FAW851982 FKS851971:FKS851982 FUO851971:FUO851982 GEK851971:GEK851982 GOG851971:GOG851982 GYC851971:GYC851982 HHY851971:HHY851982 HRU851971:HRU851982 IBQ851971:IBQ851982 ILM851971:ILM851982 IVI851971:IVI851982 JFE851971:JFE851982 JPA851971:JPA851982 JYW851971:JYW851982 KIS851971:KIS851982 KSO851971:KSO851982 LCK851971:LCK851982 LMG851971:LMG851982 LWC851971:LWC851982 MFY851971:MFY851982 MPU851971:MPU851982 MZQ851971:MZQ851982 NJM851971:NJM851982 NTI851971:NTI851982 ODE851971:ODE851982 ONA851971:ONA851982 OWW851971:OWW851982 PGS851971:PGS851982 PQO851971:PQO851982 QAK851971:QAK851982 QKG851971:QKG851982 QUC851971:QUC851982 RDY851971:RDY851982 RNU851971:RNU851982 RXQ851971:RXQ851982 SHM851971:SHM851982 SRI851971:SRI851982 TBE851971:TBE851982 TLA851971:TLA851982 TUW851971:TUW851982 UES851971:UES851982 UOO851971:UOO851982 UYK851971:UYK851982 VIG851971:VIG851982 VSC851971:VSC851982 WBY851971:WBY851982 WLU851971:WLU851982 WVQ851971:WVQ851982 F917507:F917518 JE917507:JE917518 TA917507:TA917518 ACW917507:ACW917518 AMS917507:AMS917518 AWO917507:AWO917518 BGK917507:BGK917518 BQG917507:BQG917518 CAC917507:CAC917518 CJY917507:CJY917518 CTU917507:CTU917518 DDQ917507:DDQ917518 DNM917507:DNM917518 DXI917507:DXI917518 EHE917507:EHE917518 ERA917507:ERA917518 FAW917507:FAW917518 FKS917507:FKS917518 FUO917507:FUO917518 GEK917507:GEK917518 GOG917507:GOG917518 GYC917507:GYC917518 HHY917507:HHY917518 HRU917507:HRU917518 IBQ917507:IBQ917518 ILM917507:ILM917518 IVI917507:IVI917518 JFE917507:JFE917518 JPA917507:JPA917518 JYW917507:JYW917518 KIS917507:KIS917518 KSO917507:KSO917518 LCK917507:LCK917518 LMG917507:LMG917518 LWC917507:LWC917518 MFY917507:MFY917518 MPU917507:MPU917518 MZQ917507:MZQ917518 NJM917507:NJM917518 NTI917507:NTI917518 ODE917507:ODE917518 ONA917507:ONA917518 OWW917507:OWW917518 PGS917507:PGS917518 PQO917507:PQO917518 QAK917507:QAK917518 QKG917507:QKG917518 QUC917507:QUC917518 RDY917507:RDY917518 RNU917507:RNU917518 RXQ917507:RXQ917518 SHM917507:SHM917518 SRI917507:SRI917518 TBE917507:TBE917518 TLA917507:TLA917518 TUW917507:TUW917518 UES917507:UES917518 UOO917507:UOO917518 UYK917507:UYK917518 VIG917507:VIG917518 VSC917507:VSC917518 WBY917507:WBY917518 WLU917507:WLU917518 WVQ917507:WVQ917518 F983043:F983054 JE983043:JE983054 TA983043:TA983054 ACW983043:ACW983054 AMS983043:AMS983054 AWO983043:AWO983054 BGK983043:BGK983054 BQG983043:BQG983054 CAC983043:CAC983054 CJY983043:CJY983054 CTU983043:CTU983054 DDQ983043:DDQ983054 DNM983043:DNM983054 DXI983043:DXI983054 EHE983043:EHE983054 ERA983043:ERA983054 FAW983043:FAW983054 FKS983043:FKS983054 FUO983043:FUO983054 GEK983043:GEK983054 GOG983043:GOG983054 GYC983043:GYC983054 HHY983043:HHY983054 HRU983043:HRU983054 IBQ983043:IBQ983054 ILM983043:ILM983054 IVI983043:IVI983054 JFE983043:JFE983054 JPA983043:JPA983054 JYW983043:JYW983054 KIS983043:KIS983054 KSO983043:KSO983054 LCK983043:LCK983054 LMG983043:LMG983054 LWC983043:LWC983054 MFY983043:MFY983054 MPU983043:MPU983054 MZQ983043:MZQ983054 NJM983043:NJM983054 NTI983043:NTI983054 ODE983043:ODE983054 ONA983043:ONA983054 OWW983043:OWW983054 PGS983043:PGS983054 PQO983043:PQO983054 QAK983043:QAK983054 QKG983043:QKG983054 QUC983043:QUC983054 RDY983043:RDY983054 RNU983043:RNU983054 RXQ983043:RXQ983054 SHM983043:SHM983054 SRI983043:SRI983054 TBE983043:TBE983054 TLA983043:TLA983054 TUW983043:TUW983054 UES983043:UES983054 UOO983043:UOO983054 UYK983043:UYK983054 VIG983043:VIG983054 VSC983043:VSC983054 WBY983043:WBY983054 WLU983043:WLU983054 WVQ4:WVQ14 JE4:JE14 TA4:TA14 ACW4:ACW14 AMS4:AMS14 AWO4:AWO14 BGK4:BGK14 BQG4:BQG14 CAC4:CAC14 CJY4:CJY14 CTU4:CTU14 DDQ4:DDQ14 DNM4:DNM14 DXI4:DXI14 EHE4:EHE14 ERA4:ERA14 FAW4:FAW14 FKS4:FKS14 FUO4:FUO14 GEK4:GEK14 GOG4:GOG14 GYC4:GYC14 HHY4:HHY14 HRU4:HRU14 IBQ4:IBQ14 ILM4:ILM14 IVI4:IVI14 JFE4:JFE14 JPA4:JPA14 JYW4:JYW14 KIS4:KIS14 KSO4:KSO14 LCK4:LCK14 LMG4:LMG14 LWC4:LWC14 MFY4:MFY14 MPU4:MPU14 MZQ4:MZQ14 NJM4:NJM14 NTI4:NTI14 ODE4:ODE14 ONA4:ONA14 OWW4:OWW14 PGS4:PGS14 PQO4:PQO14 QAK4:QAK14 QKG4:QKG14 QUC4:QUC14 RDY4:RDY14 RNU4:RNU14 RXQ4:RXQ14 SHM4:SHM14 SRI4:SRI14 TBE4:TBE14 TLA4:TLA14 TUW4:TUW14 UES4:UES14 UOO4:UOO14 UYK4:UYK14 VIG4:VIG14 VSC4:VSC14 WBY4:WBY14 WLU4:WLU14" xr:uid="{8B6351D8-CFA5-4DA6-B73A-AC755EA9193A}">
      <formula1>"1号,2号,3号"</formula1>
    </dataValidation>
    <dataValidation type="list" allowBlank="1" showInputMessage="1" showErrorMessage="1" sqref="WVR983043:WVR983054 G65539:H65550 JF65539:JF65550 TB65539:TB65550 ACX65539:ACX65550 AMT65539:AMT65550 AWP65539:AWP65550 BGL65539:BGL65550 BQH65539:BQH65550 CAD65539:CAD65550 CJZ65539:CJZ65550 CTV65539:CTV65550 DDR65539:DDR65550 DNN65539:DNN65550 DXJ65539:DXJ65550 EHF65539:EHF65550 ERB65539:ERB65550 FAX65539:FAX65550 FKT65539:FKT65550 FUP65539:FUP65550 GEL65539:GEL65550 GOH65539:GOH65550 GYD65539:GYD65550 HHZ65539:HHZ65550 HRV65539:HRV65550 IBR65539:IBR65550 ILN65539:ILN65550 IVJ65539:IVJ65550 JFF65539:JFF65550 JPB65539:JPB65550 JYX65539:JYX65550 KIT65539:KIT65550 KSP65539:KSP65550 LCL65539:LCL65550 LMH65539:LMH65550 LWD65539:LWD65550 MFZ65539:MFZ65550 MPV65539:MPV65550 MZR65539:MZR65550 NJN65539:NJN65550 NTJ65539:NTJ65550 ODF65539:ODF65550 ONB65539:ONB65550 OWX65539:OWX65550 PGT65539:PGT65550 PQP65539:PQP65550 QAL65539:QAL65550 QKH65539:QKH65550 QUD65539:QUD65550 RDZ65539:RDZ65550 RNV65539:RNV65550 RXR65539:RXR65550 SHN65539:SHN65550 SRJ65539:SRJ65550 TBF65539:TBF65550 TLB65539:TLB65550 TUX65539:TUX65550 UET65539:UET65550 UOP65539:UOP65550 UYL65539:UYL65550 VIH65539:VIH65550 VSD65539:VSD65550 WBZ65539:WBZ65550 WLV65539:WLV65550 WVR65539:WVR65550 G131075:H131086 JF131075:JF131086 TB131075:TB131086 ACX131075:ACX131086 AMT131075:AMT131086 AWP131075:AWP131086 BGL131075:BGL131086 BQH131075:BQH131086 CAD131075:CAD131086 CJZ131075:CJZ131086 CTV131075:CTV131086 DDR131075:DDR131086 DNN131075:DNN131086 DXJ131075:DXJ131086 EHF131075:EHF131086 ERB131075:ERB131086 FAX131075:FAX131086 FKT131075:FKT131086 FUP131075:FUP131086 GEL131075:GEL131086 GOH131075:GOH131086 GYD131075:GYD131086 HHZ131075:HHZ131086 HRV131075:HRV131086 IBR131075:IBR131086 ILN131075:ILN131086 IVJ131075:IVJ131086 JFF131075:JFF131086 JPB131075:JPB131086 JYX131075:JYX131086 KIT131075:KIT131086 KSP131075:KSP131086 LCL131075:LCL131086 LMH131075:LMH131086 LWD131075:LWD131086 MFZ131075:MFZ131086 MPV131075:MPV131086 MZR131075:MZR131086 NJN131075:NJN131086 NTJ131075:NTJ131086 ODF131075:ODF131086 ONB131075:ONB131086 OWX131075:OWX131086 PGT131075:PGT131086 PQP131075:PQP131086 QAL131075:QAL131086 QKH131075:QKH131086 QUD131075:QUD131086 RDZ131075:RDZ131086 RNV131075:RNV131086 RXR131075:RXR131086 SHN131075:SHN131086 SRJ131075:SRJ131086 TBF131075:TBF131086 TLB131075:TLB131086 TUX131075:TUX131086 UET131075:UET131086 UOP131075:UOP131086 UYL131075:UYL131086 VIH131075:VIH131086 VSD131075:VSD131086 WBZ131075:WBZ131086 WLV131075:WLV131086 WVR131075:WVR131086 G196611:H196622 JF196611:JF196622 TB196611:TB196622 ACX196611:ACX196622 AMT196611:AMT196622 AWP196611:AWP196622 BGL196611:BGL196622 BQH196611:BQH196622 CAD196611:CAD196622 CJZ196611:CJZ196622 CTV196611:CTV196622 DDR196611:DDR196622 DNN196611:DNN196622 DXJ196611:DXJ196622 EHF196611:EHF196622 ERB196611:ERB196622 FAX196611:FAX196622 FKT196611:FKT196622 FUP196611:FUP196622 GEL196611:GEL196622 GOH196611:GOH196622 GYD196611:GYD196622 HHZ196611:HHZ196622 HRV196611:HRV196622 IBR196611:IBR196622 ILN196611:ILN196622 IVJ196611:IVJ196622 JFF196611:JFF196622 JPB196611:JPB196622 JYX196611:JYX196622 KIT196611:KIT196622 KSP196611:KSP196622 LCL196611:LCL196622 LMH196611:LMH196622 LWD196611:LWD196622 MFZ196611:MFZ196622 MPV196611:MPV196622 MZR196611:MZR196622 NJN196611:NJN196622 NTJ196611:NTJ196622 ODF196611:ODF196622 ONB196611:ONB196622 OWX196611:OWX196622 PGT196611:PGT196622 PQP196611:PQP196622 QAL196611:QAL196622 QKH196611:QKH196622 QUD196611:QUD196622 RDZ196611:RDZ196622 RNV196611:RNV196622 RXR196611:RXR196622 SHN196611:SHN196622 SRJ196611:SRJ196622 TBF196611:TBF196622 TLB196611:TLB196622 TUX196611:TUX196622 UET196611:UET196622 UOP196611:UOP196622 UYL196611:UYL196622 VIH196611:VIH196622 VSD196611:VSD196622 WBZ196611:WBZ196622 WLV196611:WLV196622 WVR196611:WVR196622 G262147:H262158 JF262147:JF262158 TB262147:TB262158 ACX262147:ACX262158 AMT262147:AMT262158 AWP262147:AWP262158 BGL262147:BGL262158 BQH262147:BQH262158 CAD262147:CAD262158 CJZ262147:CJZ262158 CTV262147:CTV262158 DDR262147:DDR262158 DNN262147:DNN262158 DXJ262147:DXJ262158 EHF262147:EHF262158 ERB262147:ERB262158 FAX262147:FAX262158 FKT262147:FKT262158 FUP262147:FUP262158 GEL262147:GEL262158 GOH262147:GOH262158 GYD262147:GYD262158 HHZ262147:HHZ262158 HRV262147:HRV262158 IBR262147:IBR262158 ILN262147:ILN262158 IVJ262147:IVJ262158 JFF262147:JFF262158 JPB262147:JPB262158 JYX262147:JYX262158 KIT262147:KIT262158 KSP262147:KSP262158 LCL262147:LCL262158 LMH262147:LMH262158 LWD262147:LWD262158 MFZ262147:MFZ262158 MPV262147:MPV262158 MZR262147:MZR262158 NJN262147:NJN262158 NTJ262147:NTJ262158 ODF262147:ODF262158 ONB262147:ONB262158 OWX262147:OWX262158 PGT262147:PGT262158 PQP262147:PQP262158 QAL262147:QAL262158 QKH262147:QKH262158 QUD262147:QUD262158 RDZ262147:RDZ262158 RNV262147:RNV262158 RXR262147:RXR262158 SHN262147:SHN262158 SRJ262147:SRJ262158 TBF262147:TBF262158 TLB262147:TLB262158 TUX262147:TUX262158 UET262147:UET262158 UOP262147:UOP262158 UYL262147:UYL262158 VIH262147:VIH262158 VSD262147:VSD262158 WBZ262147:WBZ262158 WLV262147:WLV262158 WVR262147:WVR262158 G327683:H327694 JF327683:JF327694 TB327683:TB327694 ACX327683:ACX327694 AMT327683:AMT327694 AWP327683:AWP327694 BGL327683:BGL327694 BQH327683:BQH327694 CAD327683:CAD327694 CJZ327683:CJZ327694 CTV327683:CTV327694 DDR327683:DDR327694 DNN327683:DNN327694 DXJ327683:DXJ327694 EHF327683:EHF327694 ERB327683:ERB327694 FAX327683:FAX327694 FKT327683:FKT327694 FUP327683:FUP327694 GEL327683:GEL327694 GOH327683:GOH327694 GYD327683:GYD327694 HHZ327683:HHZ327694 HRV327683:HRV327694 IBR327683:IBR327694 ILN327683:ILN327694 IVJ327683:IVJ327694 JFF327683:JFF327694 JPB327683:JPB327694 JYX327683:JYX327694 KIT327683:KIT327694 KSP327683:KSP327694 LCL327683:LCL327694 LMH327683:LMH327694 LWD327683:LWD327694 MFZ327683:MFZ327694 MPV327683:MPV327694 MZR327683:MZR327694 NJN327683:NJN327694 NTJ327683:NTJ327694 ODF327683:ODF327694 ONB327683:ONB327694 OWX327683:OWX327694 PGT327683:PGT327694 PQP327683:PQP327694 QAL327683:QAL327694 QKH327683:QKH327694 QUD327683:QUD327694 RDZ327683:RDZ327694 RNV327683:RNV327694 RXR327683:RXR327694 SHN327683:SHN327694 SRJ327683:SRJ327694 TBF327683:TBF327694 TLB327683:TLB327694 TUX327683:TUX327694 UET327683:UET327694 UOP327683:UOP327694 UYL327683:UYL327694 VIH327683:VIH327694 VSD327683:VSD327694 WBZ327683:WBZ327694 WLV327683:WLV327694 WVR327683:WVR327694 G393219:H393230 JF393219:JF393230 TB393219:TB393230 ACX393219:ACX393230 AMT393219:AMT393230 AWP393219:AWP393230 BGL393219:BGL393230 BQH393219:BQH393230 CAD393219:CAD393230 CJZ393219:CJZ393230 CTV393219:CTV393230 DDR393219:DDR393230 DNN393219:DNN393230 DXJ393219:DXJ393230 EHF393219:EHF393230 ERB393219:ERB393230 FAX393219:FAX393230 FKT393219:FKT393230 FUP393219:FUP393230 GEL393219:GEL393230 GOH393219:GOH393230 GYD393219:GYD393230 HHZ393219:HHZ393230 HRV393219:HRV393230 IBR393219:IBR393230 ILN393219:ILN393230 IVJ393219:IVJ393230 JFF393219:JFF393230 JPB393219:JPB393230 JYX393219:JYX393230 KIT393219:KIT393230 KSP393219:KSP393230 LCL393219:LCL393230 LMH393219:LMH393230 LWD393219:LWD393230 MFZ393219:MFZ393230 MPV393219:MPV393230 MZR393219:MZR393230 NJN393219:NJN393230 NTJ393219:NTJ393230 ODF393219:ODF393230 ONB393219:ONB393230 OWX393219:OWX393230 PGT393219:PGT393230 PQP393219:PQP393230 QAL393219:QAL393230 QKH393219:QKH393230 QUD393219:QUD393230 RDZ393219:RDZ393230 RNV393219:RNV393230 RXR393219:RXR393230 SHN393219:SHN393230 SRJ393219:SRJ393230 TBF393219:TBF393230 TLB393219:TLB393230 TUX393219:TUX393230 UET393219:UET393230 UOP393219:UOP393230 UYL393219:UYL393230 VIH393219:VIH393230 VSD393219:VSD393230 WBZ393219:WBZ393230 WLV393219:WLV393230 WVR393219:WVR393230 G458755:H458766 JF458755:JF458766 TB458755:TB458766 ACX458755:ACX458766 AMT458755:AMT458766 AWP458755:AWP458766 BGL458755:BGL458766 BQH458755:BQH458766 CAD458755:CAD458766 CJZ458755:CJZ458766 CTV458755:CTV458766 DDR458755:DDR458766 DNN458755:DNN458766 DXJ458755:DXJ458766 EHF458755:EHF458766 ERB458755:ERB458766 FAX458755:FAX458766 FKT458755:FKT458766 FUP458755:FUP458766 GEL458755:GEL458766 GOH458755:GOH458766 GYD458755:GYD458766 HHZ458755:HHZ458766 HRV458755:HRV458766 IBR458755:IBR458766 ILN458755:ILN458766 IVJ458755:IVJ458766 JFF458755:JFF458766 JPB458755:JPB458766 JYX458755:JYX458766 KIT458755:KIT458766 KSP458755:KSP458766 LCL458755:LCL458766 LMH458755:LMH458766 LWD458755:LWD458766 MFZ458755:MFZ458766 MPV458755:MPV458766 MZR458755:MZR458766 NJN458755:NJN458766 NTJ458755:NTJ458766 ODF458755:ODF458766 ONB458755:ONB458766 OWX458755:OWX458766 PGT458755:PGT458766 PQP458755:PQP458766 QAL458755:QAL458766 QKH458755:QKH458766 QUD458755:QUD458766 RDZ458755:RDZ458766 RNV458755:RNV458766 RXR458755:RXR458766 SHN458755:SHN458766 SRJ458755:SRJ458766 TBF458755:TBF458766 TLB458755:TLB458766 TUX458755:TUX458766 UET458755:UET458766 UOP458755:UOP458766 UYL458755:UYL458766 VIH458755:VIH458766 VSD458755:VSD458766 WBZ458755:WBZ458766 WLV458755:WLV458766 WVR458755:WVR458766 G524291:H524302 JF524291:JF524302 TB524291:TB524302 ACX524291:ACX524302 AMT524291:AMT524302 AWP524291:AWP524302 BGL524291:BGL524302 BQH524291:BQH524302 CAD524291:CAD524302 CJZ524291:CJZ524302 CTV524291:CTV524302 DDR524291:DDR524302 DNN524291:DNN524302 DXJ524291:DXJ524302 EHF524291:EHF524302 ERB524291:ERB524302 FAX524291:FAX524302 FKT524291:FKT524302 FUP524291:FUP524302 GEL524291:GEL524302 GOH524291:GOH524302 GYD524291:GYD524302 HHZ524291:HHZ524302 HRV524291:HRV524302 IBR524291:IBR524302 ILN524291:ILN524302 IVJ524291:IVJ524302 JFF524291:JFF524302 JPB524291:JPB524302 JYX524291:JYX524302 KIT524291:KIT524302 KSP524291:KSP524302 LCL524291:LCL524302 LMH524291:LMH524302 LWD524291:LWD524302 MFZ524291:MFZ524302 MPV524291:MPV524302 MZR524291:MZR524302 NJN524291:NJN524302 NTJ524291:NTJ524302 ODF524291:ODF524302 ONB524291:ONB524302 OWX524291:OWX524302 PGT524291:PGT524302 PQP524291:PQP524302 QAL524291:QAL524302 QKH524291:QKH524302 QUD524291:QUD524302 RDZ524291:RDZ524302 RNV524291:RNV524302 RXR524291:RXR524302 SHN524291:SHN524302 SRJ524291:SRJ524302 TBF524291:TBF524302 TLB524291:TLB524302 TUX524291:TUX524302 UET524291:UET524302 UOP524291:UOP524302 UYL524291:UYL524302 VIH524291:VIH524302 VSD524291:VSD524302 WBZ524291:WBZ524302 WLV524291:WLV524302 WVR524291:WVR524302 G589827:H589838 JF589827:JF589838 TB589827:TB589838 ACX589827:ACX589838 AMT589827:AMT589838 AWP589827:AWP589838 BGL589827:BGL589838 BQH589827:BQH589838 CAD589827:CAD589838 CJZ589827:CJZ589838 CTV589827:CTV589838 DDR589827:DDR589838 DNN589827:DNN589838 DXJ589827:DXJ589838 EHF589827:EHF589838 ERB589827:ERB589838 FAX589827:FAX589838 FKT589827:FKT589838 FUP589827:FUP589838 GEL589827:GEL589838 GOH589827:GOH589838 GYD589827:GYD589838 HHZ589827:HHZ589838 HRV589827:HRV589838 IBR589827:IBR589838 ILN589827:ILN589838 IVJ589827:IVJ589838 JFF589827:JFF589838 JPB589827:JPB589838 JYX589827:JYX589838 KIT589827:KIT589838 KSP589827:KSP589838 LCL589827:LCL589838 LMH589827:LMH589838 LWD589827:LWD589838 MFZ589827:MFZ589838 MPV589827:MPV589838 MZR589827:MZR589838 NJN589827:NJN589838 NTJ589827:NTJ589838 ODF589827:ODF589838 ONB589827:ONB589838 OWX589827:OWX589838 PGT589827:PGT589838 PQP589827:PQP589838 QAL589827:QAL589838 QKH589827:QKH589838 QUD589827:QUD589838 RDZ589827:RDZ589838 RNV589827:RNV589838 RXR589827:RXR589838 SHN589827:SHN589838 SRJ589827:SRJ589838 TBF589827:TBF589838 TLB589827:TLB589838 TUX589827:TUX589838 UET589827:UET589838 UOP589827:UOP589838 UYL589827:UYL589838 VIH589827:VIH589838 VSD589827:VSD589838 WBZ589827:WBZ589838 WLV589827:WLV589838 WVR589827:WVR589838 G655363:H655374 JF655363:JF655374 TB655363:TB655374 ACX655363:ACX655374 AMT655363:AMT655374 AWP655363:AWP655374 BGL655363:BGL655374 BQH655363:BQH655374 CAD655363:CAD655374 CJZ655363:CJZ655374 CTV655363:CTV655374 DDR655363:DDR655374 DNN655363:DNN655374 DXJ655363:DXJ655374 EHF655363:EHF655374 ERB655363:ERB655374 FAX655363:FAX655374 FKT655363:FKT655374 FUP655363:FUP655374 GEL655363:GEL655374 GOH655363:GOH655374 GYD655363:GYD655374 HHZ655363:HHZ655374 HRV655363:HRV655374 IBR655363:IBR655374 ILN655363:ILN655374 IVJ655363:IVJ655374 JFF655363:JFF655374 JPB655363:JPB655374 JYX655363:JYX655374 KIT655363:KIT655374 KSP655363:KSP655374 LCL655363:LCL655374 LMH655363:LMH655374 LWD655363:LWD655374 MFZ655363:MFZ655374 MPV655363:MPV655374 MZR655363:MZR655374 NJN655363:NJN655374 NTJ655363:NTJ655374 ODF655363:ODF655374 ONB655363:ONB655374 OWX655363:OWX655374 PGT655363:PGT655374 PQP655363:PQP655374 QAL655363:QAL655374 QKH655363:QKH655374 QUD655363:QUD655374 RDZ655363:RDZ655374 RNV655363:RNV655374 RXR655363:RXR655374 SHN655363:SHN655374 SRJ655363:SRJ655374 TBF655363:TBF655374 TLB655363:TLB655374 TUX655363:TUX655374 UET655363:UET655374 UOP655363:UOP655374 UYL655363:UYL655374 VIH655363:VIH655374 VSD655363:VSD655374 WBZ655363:WBZ655374 WLV655363:WLV655374 WVR655363:WVR655374 G720899:H720910 JF720899:JF720910 TB720899:TB720910 ACX720899:ACX720910 AMT720899:AMT720910 AWP720899:AWP720910 BGL720899:BGL720910 BQH720899:BQH720910 CAD720899:CAD720910 CJZ720899:CJZ720910 CTV720899:CTV720910 DDR720899:DDR720910 DNN720899:DNN720910 DXJ720899:DXJ720910 EHF720899:EHF720910 ERB720899:ERB720910 FAX720899:FAX720910 FKT720899:FKT720910 FUP720899:FUP720910 GEL720899:GEL720910 GOH720899:GOH720910 GYD720899:GYD720910 HHZ720899:HHZ720910 HRV720899:HRV720910 IBR720899:IBR720910 ILN720899:ILN720910 IVJ720899:IVJ720910 JFF720899:JFF720910 JPB720899:JPB720910 JYX720899:JYX720910 KIT720899:KIT720910 KSP720899:KSP720910 LCL720899:LCL720910 LMH720899:LMH720910 LWD720899:LWD720910 MFZ720899:MFZ720910 MPV720899:MPV720910 MZR720899:MZR720910 NJN720899:NJN720910 NTJ720899:NTJ720910 ODF720899:ODF720910 ONB720899:ONB720910 OWX720899:OWX720910 PGT720899:PGT720910 PQP720899:PQP720910 QAL720899:QAL720910 QKH720899:QKH720910 QUD720899:QUD720910 RDZ720899:RDZ720910 RNV720899:RNV720910 RXR720899:RXR720910 SHN720899:SHN720910 SRJ720899:SRJ720910 TBF720899:TBF720910 TLB720899:TLB720910 TUX720899:TUX720910 UET720899:UET720910 UOP720899:UOP720910 UYL720899:UYL720910 VIH720899:VIH720910 VSD720899:VSD720910 WBZ720899:WBZ720910 WLV720899:WLV720910 WVR720899:WVR720910 G786435:H786446 JF786435:JF786446 TB786435:TB786446 ACX786435:ACX786446 AMT786435:AMT786446 AWP786435:AWP786446 BGL786435:BGL786446 BQH786435:BQH786446 CAD786435:CAD786446 CJZ786435:CJZ786446 CTV786435:CTV786446 DDR786435:DDR786446 DNN786435:DNN786446 DXJ786435:DXJ786446 EHF786435:EHF786446 ERB786435:ERB786446 FAX786435:FAX786446 FKT786435:FKT786446 FUP786435:FUP786446 GEL786435:GEL786446 GOH786435:GOH786446 GYD786435:GYD786446 HHZ786435:HHZ786446 HRV786435:HRV786446 IBR786435:IBR786446 ILN786435:ILN786446 IVJ786435:IVJ786446 JFF786435:JFF786446 JPB786435:JPB786446 JYX786435:JYX786446 KIT786435:KIT786446 KSP786435:KSP786446 LCL786435:LCL786446 LMH786435:LMH786446 LWD786435:LWD786446 MFZ786435:MFZ786446 MPV786435:MPV786446 MZR786435:MZR786446 NJN786435:NJN786446 NTJ786435:NTJ786446 ODF786435:ODF786446 ONB786435:ONB786446 OWX786435:OWX786446 PGT786435:PGT786446 PQP786435:PQP786446 QAL786435:QAL786446 QKH786435:QKH786446 QUD786435:QUD786446 RDZ786435:RDZ786446 RNV786435:RNV786446 RXR786435:RXR786446 SHN786435:SHN786446 SRJ786435:SRJ786446 TBF786435:TBF786446 TLB786435:TLB786446 TUX786435:TUX786446 UET786435:UET786446 UOP786435:UOP786446 UYL786435:UYL786446 VIH786435:VIH786446 VSD786435:VSD786446 WBZ786435:WBZ786446 WLV786435:WLV786446 WVR786435:WVR786446 G851971:H851982 JF851971:JF851982 TB851971:TB851982 ACX851971:ACX851982 AMT851971:AMT851982 AWP851971:AWP851982 BGL851971:BGL851982 BQH851971:BQH851982 CAD851971:CAD851982 CJZ851971:CJZ851982 CTV851971:CTV851982 DDR851971:DDR851982 DNN851971:DNN851982 DXJ851971:DXJ851982 EHF851971:EHF851982 ERB851971:ERB851982 FAX851971:FAX851982 FKT851971:FKT851982 FUP851971:FUP851982 GEL851971:GEL851982 GOH851971:GOH851982 GYD851971:GYD851982 HHZ851971:HHZ851982 HRV851971:HRV851982 IBR851971:IBR851982 ILN851971:ILN851982 IVJ851971:IVJ851982 JFF851971:JFF851982 JPB851971:JPB851982 JYX851971:JYX851982 KIT851971:KIT851982 KSP851971:KSP851982 LCL851971:LCL851982 LMH851971:LMH851982 LWD851971:LWD851982 MFZ851971:MFZ851982 MPV851971:MPV851982 MZR851971:MZR851982 NJN851971:NJN851982 NTJ851971:NTJ851982 ODF851971:ODF851982 ONB851971:ONB851982 OWX851971:OWX851982 PGT851971:PGT851982 PQP851971:PQP851982 QAL851971:QAL851982 QKH851971:QKH851982 QUD851971:QUD851982 RDZ851971:RDZ851982 RNV851971:RNV851982 RXR851971:RXR851982 SHN851971:SHN851982 SRJ851971:SRJ851982 TBF851971:TBF851982 TLB851971:TLB851982 TUX851971:TUX851982 UET851971:UET851982 UOP851971:UOP851982 UYL851971:UYL851982 VIH851971:VIH851982 VSD851971:VSD851982 WBZ851971:WBZ851982 WLV851971:WLV851982 WVR851971:WVR851982 G917507:H917518 JF917507:JF917518 TB917507:TB917518 ACX917507:ACX917518 AMT917507:AMT917518 AWP917507:AWP917518 BGL917507:BGL917518 BQH917507:BQH917518 CAD917507:CAD917518 CJZ917507:CJZ917518 CTV917507:CTV917518 DDR917507:DDR917518 DNN917507:DNN917518 DXJ917507:DXJ917518 EHF917507:EHF917518 ERB917507:ERB917518 FAX917507:FAX917518 FKT917507:FKT917518 FUP917507:FUP917518 GEL917507:GEL917518 GOH917507:GOH917518 GYD917507:GYD917518 HHZ917507:HHZ917518 HRV917507:HRV917518 IBR917507:IBR917518 ILN917507:ILN917518 IVJ917507:IVJ917518 JFF917507:JFF917518 JPB917507:JPB917518 JYX917507:JYX917518 KIT917507:KIT917518 KSP917507:KSP917518 LCL917507:LCL917518 LMH917507:LMH917518 LWD917507:LWD917518 MFZ917507:MFZ917518 MPV917507:MPV917518 MZR917507:MZR917518 NJN917507:NJN917518 NTJ917507:NTJ917518 ODF917507:ODF917518 ONB917507:ONB917518 OWX917507:OWX917518 PGT917507:PGT917518 PQP917507:PQP917518 QAL917507:QAL917518 QKH917507:QKH917518 QUD917507:QUD917518 RDZ917507:RDZ917518 RNV917507:RNV917518 RXR917507:RXR917518 SHN917507:SHN917518 SRJ917507:SRJ917518 TBF917507:TBF917518 TLB917507:TLB917518 TUX917507:TUX917518 UET917507:UET917518 UOP917507:UOP917518 UYL917507:UYL917518 VIH917507:VIH917518 VSD917507:VSD917518 WBZ917507:WBZ917518 WLV917507:WLV917518 WVR917507:WVR917518 G983043:H983054 JF983043:JF983054 TB983043:TB983054 ACX983043:ACX983054 AMT983043:AMT983054 AWP983043:AWP983054 BGL983043:BGL983054 BQH983043:BQH983054 CAD983043:CAD983054 CJZ983043:CJZ983054 CTV983043:CTV983054 DDR983043:DDR983054 DNN983043:DNN983054 DXJ983043:DXJ983054 EHF983043:EHF983054 ERB983043:ERB983054 FAX983043:FAX983054 FKT983043:FKT983054 FUP983043:FUP983054 GEL983043:GEL983054 GOH983043:GOH983054 GYD983043:GYD983054 HHZ983043:HHZ983054 HRV983043:HRV983054 IBR983043:IBR983054 ILN983043:ILN983054 IVJ983043:IVJ983054 JFF983043:JFF983054 JPB983043:JPB983054 JYX983043:JYX983054 KIT983043:KIT983054 KSP983043:KSP983054 LCL983043:LCL983054 LMH983043:LMH983054 LWD983043:LWD983054 MFZ983043:MFZ983054 MPV983043:MPV983054 MZR983043:MZR983054 NJN983043:NJN983054 NTJ983043:NTJ983054 ODF983043:ODF983054 ONB983043:ONB983054 OWX983043:OWX983054 PGT983043:PGT983054 PQP983043:PQP983054 QAL983043:QAL983054 QKH983043:QKH983054 QUD983043:QUD983054 RDZ983043:RDZ983054 RNV983043:RNV983054 RXR983043:RXR983054 SHN983043:SHN983054 SRJ983043:SRJ983054 TBF983043:TBF983054 TLB983043:TLB983054 TUX983043:TUX983054 UET983043:UET983054 UOP983043:UOP983054 UYL983043:UYL983054 VIH983043:VIH983054 VSD983043:VSD983054 WBZ983043:WBZ983054 WLV983043:WLV983054 WVR4:WVR14 JF4:JF14 TB4:TB14 ACX4:ACX14 AMT4:AMT14 AWP4:AWP14 BGL4:BGL14 BQH4:BQH14 CAD4:CAD14 CJZ4:CJZ14 CTV4:CTV14 DDR4:DDR14 DNN4:DNN14 DXJ4:DXJ14 EHF4:EHF14 ERB4:ERB14 FAX4:FAX14 FKT4:FKT14 FUP4:FUP14 GEL4:GEL14 GOH4:GOH14 GYD4:GYD14 HHZ4:HHZ14 HRV4:HRV14 IBR4:IBR14 ILN4:ILN14 IVJ4:IVJ14 JFF4:JFF14 JPB4:JPB14 JYX4:JYX14 KIT4:KIT14 KSP4:KSP14 LCL4:LCL14 LMH4:LMH14 LWD4:LWD14 MFZ4:MFZ14 MPV4:MPV14 MZR4:MZR14 NJN4:NJN14 NTJ4:NTJ14 ODF4:ODF14 ONB4:ONB14 OWX4:OWX14 PGT4:PGT14 PQP4:PQP14 QAL4:QAL14 QKH4:QKH14 QUD4:QUD14 RDZ4:RDZ14 RNV4:RNV14 RXR4:RXR14 SHN4:SHN14 SRJ4:SRJ14 TBF4:TBF14 TLB4:TLB14 TUX4:TUX14 UET4:UET14 UOP4:UOP14 UYL4:UYL14 VIH4:VIH14 VSD4:VSD14 WBZ4:WBZ14 WLV4:WLV14 G5:G14" xr:uid="{5002BBE0-C15C-4EB1-A873-DD795333FD6F}">
      <formula1>"標準,短時間"</formula1>
    </dataValidation>
    <dataValidation type="list" allowBlank="1" showInputMessage="1" showErrorMessage="1" sqref="WVO983043:WVO983054 D65539:D65550 JC65539:JC65550 SY65539:SY65550 ACU65539:ACU65550 AMQ65539:AMQ65550 AWM65539:AWM65550 BGI65539:BGI65550 BQE65539:BQE65550 CAA65539:CAA65550 CJW65539:CJW65550 CTS65539:CTS65550 DDO65539:DDO65550 DNK65539:DNK65550 DXG65539:DXG65550 EHC65539:EHC65550 EQY65539:EQY65550 FAU65539:FAU65550 FKQ65539:FKQ65550 FUM65539:FUM65550 GEI65539:GEI65550 GOE65539:GOE65550 GYA65539:GYA65550 HHW65539:HHW65550 HRS65539:HRS65550 IBO65539:IBO65550 ILK65539:ILK65550 IVG65539:IVG65550 JFC65539:JFC65550 JOY65539:JOY65550 JYU65539:JYU65550 KIQ65539:KIQ65550 KSM65539:KSM65550 LCI65539:LCI65550 LME65539:LME65550 LWA65539:LWA65550 MFW65539:MFW65550 MPS65539:MPS65550 MZO65539:MZO65550 NJK65539:NJK65550 NTG65539:NTG65550 ODC65539:ODC65550 OMY65539:OMY65550 OWU65539:OWU65550 PGQ65539:PGQ65550 PQM65539:PQM65550 QAI65539:QAI65550 QKE65539:QKE65550 QUA65539:QUA65550 RDW65539:RDW65550 RNS65539:RNS65550 RXO65539:RXO65550 SHK65539:SHK65550 SRG65539:SRG65550 TBC65539:TBC65550 TKY65539:TKY65550 TUU65539:TUU65550 UEQ65539:UEQ65550 UOM65539:UOM65550 UYI65539:UYI65550 VIE65539:VIE65550 VSA65539:VSA65550 WBW65539:WBW65550 WLS65539:WLS65550 WVO65539:WVO65550 D131075:D131086 JC131075:JC131086 SY131075:SY131086 ACU131075:ACU131086 AMQ131075:AMQ131086 AWM131075:AWM131086 BGI131075:BGI131086 BQE131075:BQE131086 CAA131075:CAA131086 CJW131075:CJW131086 CTS131075:CTS131086 DDO131075:DDO131086 DNK131075:DNK131086 DXG131075:DXG131086 EHC131075:EHC131086 EQY131075:EQY131086 FAU131075:FAU131086 FKQ131075:FKQ131086 FUM131075:FUM131086 GEI131075:GEI131086 GOE131075:GOE131086 GYA131075:GYA131086 HHW131075:HHW131086 HRS131075:HRS131086 IBO131075:IBO131086 ILK131075:ILK131086 IVG131075:IVG131086 JFC131075:JFC131086 JOY131075:JOY131086 JYU131075:JYU131086 KIQ131075:KIQ131086 KSM131075:KSM131086 LCI131075:LCI131086 LME131075:LME131086 LWA131075:LWA131086 MFW131075:MFW131086 MPS131075:MPS131086 MZO131075:MZO131086 NJK131075:NJK131086 NTG131075:NTG131086 ODC131075:ODC131086 OMY131075:OMY131086 OWU131075:OWU131086 PGQ131075:PGQ131086 PQM131075:PQM131086 QAI131075:QAI131086 QKE131075:QKE131086 QUA131075:QUA131086 RDW131075:RDW131086 RNS131075:RNS131086 RXO131075:RXO131086 SHK131075:SHK131086 SRG131075:SRG131086 TBC131075:TBC131086 TKY131075:TKY131086 TUU131075:TUU131086 UEQ131075:UEQ131086 UOM131075:UOM131086 UYI131075:UYI131086 VIE131075:VIE131086 VSA131075:VSA131086 WBW131075:WBW131086 WLS131075:WLS131086 WVO131075:WVO131086 D196611:D196622 JC196611:JC196622 SY196611:SY196622 ACU196611:ACU196622 AMQ196611:AMQ196622 AWM196611:AWM196622 BGI196611:BGI196622 BQE196611:BQE196622 CAA196611:CAA196622 CJW196611:CJW196622 CTS196611:CTS196622 DDO196611:DDO196622 DNK196611:DNK196622 DXG196611:DXG196622 EHC196611:EHC196622 EQY196611:EQY196622 FAU196611:FAU196622 FKQ196611:FKQ196622 FUM196611:FUM196622 GEI196611:GEI196622 GOE196611:GOE196622 GYA196611:GYA196622 HHW196611:HHW196622 HRS196611:HRS196622 IBO196611:IBO196622 ILK196611:ILK196622 IVG196611:IVG196622 JFC196611:JFC196622 JOY196611:JOY196622 JYU196611:JYU196622 KIQ196611:KIQ196622 KSM196611:KSM196622 LCI196611:LCI196622 LME196611:LME196622 LWA196611:LWA196622 MFW196611:MFW196622 MPS196611:MPS196622 MZO196611:MZO196622 NJK196611:NJK196622 NTG196611:NTG196622 ODC196611:ODC196622 OMY196611:OMY196622 OWU196611:OWU196622 PGQ196611:PGQ196622 PQM196611:PQM196622 QAI196611:QAI196622 QKE196611:QKE196622 QUA196611:QUA196622 RDW196611:RDW196622 RNS196611:RNS196622 RXO196611:RXO196622 SHK196611:SHK196622 SRG196611:SRG196622 TBC196611:TBC196622 TKY196611:TKY196622 TUU196611:TUU196622 UEQ196611:UEQ196622 UOM196611:UOM196622 UYI196611:UYI196622 VIE196611:VIE196622 VSA196611:VSA196622 WBW196611:WBW196622 WLS196611:WLS196622 WVO196611:WVO196622 D262147:D262158 JC262147:JC262158 SY262147:SY262158 ACU262147:ACU262158 AMQ262147:AMQ262158 AWM262147:AWM262158 BGI262147:BGI262158 BQE262147:BQE262158 CAA262147:CAA262158 CJW262147:CJW262158 CTS262147:CTS262158 DDO262147:DDO262158 DNK262147:DNK262158 DXG262147:DXG262158 EHC262147:EHC262158 EQY262147:EQY262158 FAU262147:FAU262158 FKQ262147:FKQ262158 FUM262147:FUM262158 GEI262147:GEI262158 GOE262147:GOE262158 GYA262147:GYA262158 HHW262147:HHW262158 HRS262147:HRS262158 IBO262147:IBO262158 ILK262147:ILK262158 IVG262147:IVG262158 JFC262147:JFC262158 JOY262147:JOY262158 JYU262147:JYU262158 KIQ262147:KIQ262158 KSM262147:KSM262158 LCI262147:LCI262158 LME262147:LME262158 LWA262147:LWA262158 MFW262147:MFW262158 MPS262147:MPS262158 MZO262147:MZO262158 NJK262147:NJK262158 NTG262147:NTG262158 ODC262147:ODC262158 OMY262147:OMY262158 OWU262147:OWU262158 PGQ262147:PGQ262158 PQM262147:PQM262158 QAI262147:QAI262158 QKE262147:QKE262158 QUA262147:QUA262158 RDW262147:RDW262158 RNS262147:RNS262158 RXO262147:RXO262158 SHK262147:SHK262158 SRG262147:SRG262158 TBC262147:TBC262158 TKY262147:TKY262158 TUU262147:TUU262158 UEQ262147:UEQ262158 UOM262147:UOM262158 UYI262147:UYI262158 VIE262147:VIE262158 VSA262147:VSA262158 WBW262147:WBW262158 WLS262147:WLS262158 WVO262147:WVO262158 D327683:D327694 JC327683:JC327694 SY327683:SY327694 ACU327683:ACU327694 AMQ327683:AMQ327694 AWM327683:AWM327694 BGI327683:BGI327694 BQE327683:BQE327694 CAA327683:CAA327694 CJW327683:CJW327694 CTS327683:CTS327694 DDO327683:DDO327694 DNK327683:DNK327694 DXG327683:DXG327694 EHC327683:EHC327694 EQY327683:EQY327694 FAU327683:FAU327694 FKQ327683:FKQ327694 FUM327683:FUM327694 GEI327683:GEI327694 GOE327683:GOE327694 GYA327683:GYA327694 HHW327683:HHW327694 HRS327683:HRS327694 IBO327683:IBO327694 ILK327683:ILK327694 IVG327683:IVG327694 JFC327683:JFC327694 JOY327683:JOY327694 JYU327683:JYU327694 KIQ327683:KIQ327694 KSM327683:KSM327694 LCI327683:LCI327694 LME327683:LME327694 LWA327683:LWA327694 MFW327683:MFW327694 MPS327683:MPS327694 MZO327683:MZO327694 NJK327683:NJK327694 NTG327683:NTG327694 ODC327683:ODC327694 OMY327683:OMY327694 OWU327683:OWU327694 PGQ327683:PGQ327694 PQM327683:PQM327694 QAI327683:QAI327694 QKE327683:QKE327694 QUA327683:QUA327694 RDW327683:RDW327694 RNS327683:RNS327694 RXO327683:RXO327694 SHK327683:SHK327694 SRG327683:SRG327694 TBC327683:TBC327694 TKY327683:TKY327694 TUU327683:TUU327694 UEQ327683:UEQ327694 UOM327683:UOM327694 UYI327683:UYI327694 VIE327683:VIE327694 VSA327683:VSA327694 WBW327683:WBW327694 WLS327683:WLS327694 WVO327683:WVO327694 D393219:D393230 JC393219:JC393230 SY393219:SY393230 ACU393219:ACU393230 AMQ393219:AMQ393230 AWM393219:AWM393230 BGI393219:BGI393230 BQE393219:BQE393230 CAA393219:CAA393230 CJW393219:CJW393230 CTS393219:CTS393230 DDO393219:DDO393230 DNK393219:DNK393230 DXG393219:DXG393230 EHC393219:EHC393230 EQY393219:EQY393230 FAU393219:FAU393230 FKQ393219:FKQ393230 FUM393219:FUM393230 GEI393219:GEI393230 GOE393219:GOE393230 GYA393219:GYA393230 HHW393219:HHW393230 HRS393219:HRS393230 IBO393219:IBO393230 ILK393219:ILK393230 IVG393219:IVG393230 JFC393219:JFC393230 JOY393219:JOY393230 JYU393219:JYU393230 KIQ393219:KIQ393230 KSM393219:KSM393230 LCI393219:LCI393230 LME393219:LME393230 LWA393219:LWA393230 MFW393219:MFW393230 MPS393219:MPS393230 MZO393219:MZO393230 NJK393219:NJK393230 NTG393219:NTG393230 ODC393219:ODC393230 OMY393219:OMY393230 OWU393219:OWU393230 PGQ393219:PGQ393230 PQM393219:PQM393230 QAI393219:QAI393230 QKE393219:QKE393230 QUA393219:QUA393230 RDW393219:RDW393230 RNS393219:RNS393230 RXO393219:RXO393230 SHK393219:SHK393230 SRG393219:SRG393230 TBC393219:TBC393230 TKY393219:TKY393230 TUU393219:TUU393230 UEQ393219:UEQ393230 UOM393219:UOM393230 UYI393219:UYI393230 VIE393219:VIE393230 VSA393219:VSA393230 WBW393219:WBW393230 WLS393219:WLS393230 WVO393219:WVO393230 D458755:D458766 JC458755:JC458766 SY458755:SY458766 ACU458755:ACU458766 AMQ458755:AMQ458766 AWM458755:AWM458766 BGI458755:BGI458766 BQE458755:BQE458766 CAA458755:CAA458766 CJW458755:CJW458766 CTS458755:CTS458766 DDO458755:DDO458766 DNK458755:DNK458766 DXG458755:DXG458766 EHC458755:EHC458766 EQY458755:EQY458766 FAU458755:FAU458766 FKQ458755:FKQ458766 FUM458755:FUM458766 GEI458755:GEI458766 GOE458755:GOE458766 GYA458755:GYA458766 HHW458755:HHW458766 HRS458755:HRS458766 IBO458755:IBO458766 ILK458755:ILK458766 IVG458755:IVG458766 JFC458755:JFC458766 JOY458755:JOY458766 JYU458755:JYU458766 KIQ458755:KIQ458766 KSM458755:KSM458766 LCI458755:LCI458766 LME458755:LME458766 LWA458755:LWA458766 MFW458755:MFW458766 MPS458755:MPS458766 MZO458755:MZO458766 NJK458755:NJK458766 NTG458755:NTG458766 ODC458755:ODC458766 OMY458755:OMY458766 OWU458755:OWU458766 PGQ458755:PGQ458766 PQM458755:PQM458766 QAI458755:QAI458766 QKE458755:QKE458766 QUA458755:QUA458766 RDW458755:RDW458766 RNS458755:RNS458766 RXO458755:RXO458766 SHK458755:SHK458766 SRG458755:SRG458766 TBC458755:TBC458766 TKY458755:TKY458766 TUU458755:TUU458766 UEQ458755:UEQ458766 UOM458755:UOM458766 UYI458755:UYI458766 VIE458755:VIE458766 VSA458755:VSA458766 WBW458755:WBW458766 WLS458755:WLS458766 WVO458755:WVO458766 D524291:D524302 JC524291:JC524302 SY524291:SY524302 ACU524291:ACU524302 AMQ524291:AMQ524302 AWM524291:AWM524302 BGI524291:BGI524302 BQE524291:BQE524302 CAA524291:CAA524302 CJW524291:CJW524302 CTS524291:CTS524302 DDO524291:DDO524302 DNK524291:DNK524302 DXG524291:DXG524302 EHC524291:EHC524302 EQY524291:EQY524302 FAU524291:FAU524302 FKQ524291:FKQ524302 FUM524291:FUM524302 GEI524291:GEI524302 GOE524291:GOE524302 GYA524291:GYA524302 HHW524291:HHW524302 HRS524291:HRS524302 IBO524291:IBO524302 ILK524291:ILK524302 IVG524291:IVG524302 JFC524291:JFC524302 JOY524291:JOY524302 JYU524291:JYU524302 KIQ524291:KIQ524302 KSM524291:KSM524302 LCI524291:LCI524302 LME524291:LME524302 LWA524291:LWA524302 MFW524291:MFW524302 MPS524291:MPS524302 MZO524291:MZO524302 NJK524291:NJK524302 NTG524291:NTG524302 ODC524291:ODC524302 OMY524291:OMY524302 OWU524291:OWU524302 PGQ524291:PGQ524302 PQM524291:PQM524302 QAI524291:QAI524302 QKE524291:QKE524302 QUA524291:QUA524302 RDW524291:RDW524302 RNS524291:RNS524302 RXO524291:RXO524302 SHK524291:SHK524302 SRG524291:SRG524302 TBC524291:TBC524302 TKY524291:TKY524302 TUU524291:TUU524302 UEQ524291:UEQ524302 UOM524291:UOM524302 UYI524291:UYI524302 VIE524291:VIE524302 VSA524291:VSA524302 WBW524291:WBW524302 WLS524291:WLS524302 WVO524291:WVO524302 D589827:D589838 JC589827:JC589838 SY589827:SY589838 ACU589827:ACU589838 AMQ589827:AMQ589838 AWM589827:AWM589838 BGI589827:BGI589838 BQE589827:BQE589838 CAA589827:CAA589838 CJW589827:CJW589838 CTS589827:CTS589838 DDO589827:DDO589838 DNK589827:DNK589838 DXG589827:DXG589838 EHC589827:EHC589838 EQY589827:EQY589838 FAU589827:FAU589838 FKQ589827:FKQ589838 FUM589827:FUM589838 GEI589827:GEI589838 GOE589827:GOE589838 GYA589827:GYA589838 HHW589827:HHW589838 HRS589827:HRS589838 IBO589827:IBO589838 ILK589827:ILK589838 IVG589827:IVG589838 JFC589827:JFC589838 JOY589827:JOY589838 JYU589827:JYU589838 KIQ589827:KIQ589838 KSM589827:KSM589838 LCI589827:LCI589838 LME589827:LME589838 LWA589827:LWA589838 MFW589827:MFW589838 MPS589827:MPS589838 MZO589827:MZO589838 NJK589827:NJK589838 NTG589827:NTG589838 ODC589827:ODC589838 OMY589827:OMY589838 OWU589827:OWU589838 PGQ589827:PGQ589838 PQM589827:PQM589838 QAI589827:QAI589838 QKE589827:QKE589838 QUA589827:QUA589838 RDW589827:RDW589838 RNS589827:RNS589838 RXO589827:RXO589838 SHK589827:SHK589838 SRG589827:SRG589838 TBC589827:TBC589838 TKY589827:TKY589838 TUU589827:TUU589838 UEQ589827:UEQ589838 UOM589827:UOM589838 UYI589827:UYI589838 VIE589827:VIE589838 VSA589827:VSA589838 WBW589827:WBW589838 WLS589827:WLS589838 WVO589827:WVO589838 D655363:D655374 JC655363:JC655374 SY655363:SY655374 ACU655363:ACU655374 AMQ655363:AMQ655374 AWM655363:AWM655374 BGI655363:BGI655374 BQE655363:BQE655374 CAA655363:CAA655374 CJW655363:CJW655374 CTS655363:CTS655374 DDO655363:DDO655374 DNK655363:DNK655374 DXG655363:DXG655374 EHC655363:EHC655374 EQY655363:EQY655374 FAU655363:FAU655374 FKQ655363:FKQ655374 FUM655363:FUM655374 GEI655363:GEI655374 GOE655363:GOE655374 GYA655363:GYA655374 HHW655363:HHW655374 HRS655363:HRS655374 IBO655363:IBO655374 ILK655363:ILK655374 IVG655363:IVG655374 JFC655363:JFC655374 JOY655363:JOY655374 JYU655363:JYU655374 KIQ655363:KIQ655374 KSM655363:KSM655374 LCI655363:LCI655374 LME655363:LME655374 LWA655363:LWA655374 MFW655363:MFW655374 MPS655363:MPS655374 MZO655363:MZO655374 NJK655363:NJK655374 NTG655363:NTG655374 ODC655363:ODC655374 OMY655363:OMY655374 OWU655363:OWU655374 PGQ655363:PGQ655374 PQM655363:PQM655374 QAI655363:QAI655374 QKE655363:QKE655374 QUA655363:QUA655374 RDW655363:RDW655374 RNS655363:RNS655374 RXO655363:RXO655374 SHK655363:SHK655374 SRG655363:SRG655374 TBC655363:TBC655374 TKY655363:TKY655374 TUU655363:TUU655374 UEQ655363:UEQ655374 UOM655363:UOM655374 UYI655363:UYI655374 VIE655363:VIE655374 VSA655363:VSA655374 WBW655363:WBW655374 WLS655363:WLS655374 WVO655363:WVO655374 D720899:D720910 JC720899:JC720910 SY720899:SY720910 ACU720899:ACU720910 AMQ720899:AMQ720910 AWM720899:AWM720910 BGI720899:BGI720910 BQE720899:BQE720910 CAA720899:CAA720910 CJW720899:CJW720910 CTS720899:CTS720910 DDO720899:DDO720910 DNK720899:DNK720910 DXG720899:DXG720910 EHC720899:EHC720910 EQY720899:EQY720910 FAU720899:FAU720910 FKQ720899:FKQ720910 FUM720899:FUM720910 GEI720899:GEI720910 GOE720899:GOE720910 GYA720899:GYA720910 HHW720899:HHW720910 HRS720899:HRS720910 IBO720899:IBO720910 ILK720899:ILK720910 IVG720899:IVG720910 JFC720899:JFC720910 JOY720899:JOY720910 JYU720899:JYU720910 KIQ720899:KIQ720910 KSM720899:KSM720910 LCI720899:LCI720910 LME720899:LME720910 LWA720899:LWA720910 MFW720899:MFW720910 MPS720899:MPS720910 MZO720899:MZO720910 NJK720899:NJK720910 NTG720899:NTG720910 ODC720899:ODC720910 OMY720899:OMY720910 OWU720899:OWU720910 PGQ720899:PGQ720910 PQM720899:PQM720910 QAI720899:QAI720910 QKE720899:QKE720910 QUA720899:QUA720910 RDW720899:RDW720910 RNS720899:RNS720910 RXO720899:RXO720910 SHK720899:SHK720910 SRG720899:SRG720910 TBC720899:TBC720910 TKY720899:TKY720910 TUU720899:TUU720910 UEQ720899:UEQ720910 UOM720899:UOM720910 UYI720899:UYI720910 VIE720899:VIE720910 VSA720899:VSA720910 WBW720899:WBW720910 WLS720899:WLS720910 WVO720899:WVO720910 D786435:D786446 JC786435:JC786446 SY786435:SY786446 ACU786435:ACU786446 AMQ786435:AMQ786446 AWM786435:AWM786446 BGI786435:BGI786446 BQE786435:BQE786446 CAA786435:CAA786446 CJW786435:CJW786446 CTS786435:CTS786446 DDO786435:DDO786446 DNK786435:DNK786446 DXG786435:DXG786446 EHC786435:EHC786446 EQY786435:EQY786446 FAU786435:FAU786446 FKQ786435:FKQ786446 FUM786435:FUM786446 GEI786435:GEI786446 GOE786435:GOE786446 GYA786435:GYA786446 HHW786435:HHW786446 HRS786435:HRS786446 IBO786435:IBO786446 ILK786435:ILK786446 IVG786435:IVG786446 JFC786435:JFC786446 JOY786435:JOY786446 JYU786435:JYU786446 KIQ786435:KIQ786446 KSM786435:KSM786446 LCI786435:LCI786446 LME786435:LME786446 LWA786435:LWA786446 MFW786435:MFW786446 MPS786435:MPS786446 MZO786435:MZO786446 NJK786435:NJK786446 NTG786435:NTG786446 ODC786435:ODC786446 OMY786435:OMY786446 OWU786435:OWU786446 PGQ786435:PGQ786446 PQM786435:PQM786446 QAI786435:QAI786446 QKE786435:QKE786446 QUA786435:QUA786446 RDW786435:RDW786446 RNS786435:RNS786446 RXO786435:RXO786446 SHK786435:SHK786446 SRG786435:SRG786446 TBC786435:TBC786446 TKY786435:TKY786446 TUU786435:TUU786446 UEQ786435:UEQ786446 UOM786435:UOM786446 UYI786435:UYI786446 VIE786435:VIE786446 VSA786435:VSA786446 WBW786435:WBW786446 WLS786435:WLS786446 WVO786435:WVO786446 D851971:D851982 JC851971:JC851982 SY851971:SY851982 ACU851971:ACU851982 AMQ851971:AMQ851982 AWM851971:AWM851982 BGI851971:BGI851982 BQE851971:BQE851982 CAA851971:CAA851982 CJW851971:CJW851982 CTS851971:CTS851982 DDO851971:DDO851982 DNK851971:DNK851982 DXG851971:DXG851982 EHC851971:EHC851982 EQY851971:EQY851982 FAU851971:FAU851982 FKQ851971:FKQ851982 FUM851971:FUM851982 GEI851971:GEI851982 GOE851971:GOE851982 GYA851971:GYA851982 HHW851971:HHW851982 HRS851971:HRS851982 IBO851971:IBO851982 ILK851971:ILK851982 IVG851971:IVG851982 JFC851971:JFC851982 JOY851971:JOY851982 JYU851971:JYU851982 KIQ851971:KIQ851982 KSM851971:KSM851982 LCI851971:LCI851982 LME851971:LME851982 LWA851971:LWA851982 MFW851971:MFW851982 MPS851971:MPS851982 MZO851971:MZO851982 NJK851971:NJK851982 NTG851971:NTG851982 ODC851971:ODC851982 OMY851971:OMY851982 OWU851971:OWU851982 PGQ851971:PGQ851982 PQM851971:PQM851982 QAI851971:QAI851982 QKE851971:QKE851982 QUA851971:QUA851982 RDW851971:RDW851982 RNS851971:RNS851982 RXO851971:RXO851982 SHK851971:SHK851982 SRG851971:SRG851982 TBC851971:TBC851982 TKY851971:TKY851982 TUU851971:TUU851982 UEQ851971:UEQ851982 UOM851971:UOM851982 UYI851971:UYI851982 VIE851971:VIE851982 VSA851971:VSA851982 WBW851971:WBW851982 WLS851971:WLS851982 WVO851971:WVO851982 D917507:D917518 JC917507:JC917518 SY917507:SY917518 ACU917507:ACU917518 AMQ917507:AMQ917518 AWM917507:AWM917518 BGI917507:BGI917518 BQE917507:BQE917518 CAA917507:CAA917518 CJW917507:CJW917518 CTS917507:CTS917518 DDO917507:DDO917518 DNK917507:DNK917518 DXG917507:DXG917518 EHC917507:EHC917518 EQY917507:EQY917518 FAU917507:FAU917518 FKQ917507:FKQ917518 FUM917507:FUM917518 GEI917507:GEI917518 GOE917507:GOE917518 GYA917507:GYA917518 HHW917507:HHW917518 HRS917507:HRS917518 IBO917507:IBO917518 ILK917507:ILK917518 IVG917507:IVG917518 JFC917507:JFC917518 JOY917507:JOY917518 JYU917507:JYU917518 KIQ917507:KIQ917518 KSM917507:KSM917518 LCI917507:LCI917518 LME917507:LME917518 LWA917507:LWA917518 MFW917507:MFW917518 MPS917507:MPS917518 MZO917507:MZO917518 NJK917507:NJK917518 NTG917507:NTG917518 ODC917507:ODC917518 OMY917507:OMY917518 OWU917507:OWU917518 PGQ917507:PGQ917518 PQM917507:PQM917518 QAI917507:QAI917518 QKE917507:QKE917518 QUA917507:QUA917518 RDW917507:RDW917518 RNS917507:RNS917518 RXO917507:RXO917518 SHK917507:SHK917518 SRG917507:SRG917518 TBC917507:TBC917518 TKY917507:TKY917518 TUU917507:TUU917518 UEQ917507:UEQ917518 UOM917507:UOM917518 UYI917507:UYI917518 VIE917507:VIE917518 VSA917507:VSA917518 WBW917507:WBW917518 WLS917507:WLS917518 WVO917507:WVO917518 D983043:D983054 JC983043:JC983054 SY983043:SY983054 ACU983043:ACU983054 AMQ983043:AMQ983054 AWM983043:AWM983054 BGI983043:BGI983054 BQE983043:BQE983054 CAA983043:CAA983054 CJW983043:CJW983054 CTS983043:CTS983054 DDO983043:DDO983054 DNK983043:DNK983054 DXG983043:DXG983054 EHC983043:EHC983054 EQY983043:EQY983054 FAU983043:FAU983054 FKQ983043:FKQ983054 FUM983043:FUM983054 GEI983043:GEI983054 GOE983043:GOE983054 GYA983043:GYA983054 HHW983043:HHW983054 HRS983043:HRS983054 IBO983043:IBO983054 ILK983043:ILK983054 IVG983043:IVG983054 JFC983043:JFC983054 JOY983043:JOY983054 JYU983043:JYU983054 KIQ983043:KIQ983054 KSM983043:KSM983054 LCI983043:LCI983054 LME983043:LME983054 LWA983043:LWA983054 MFW983043:MFW983054 MPS983043:MPS983054 MZO983043:MZO983054 NJK983043:NJK983054 NTG983043:NTG983054 ODC983043:ODC983054 OMY983043:OMY983054 OWU983043:OWU983054 PGQ983043:PGQ983054 PQM983043:PQM983054 QAI983043:QAI983054 QKE983043:QKE983054 QUA983043:QUA983054 RDW983043:RDW983054 RNS983043:RNS983054 RXO983043:RXO983054 SHK983043:SHK983054 SRG983043:SRG983054 TBC983043:TBC983054 TKY983043:TKY983054 TUU983043:TUU983054 UEQ983043:UEQ983054 UOM983043:UOM983054 UYI983043:UYI983054 VIE983043:VIE983054 VSA983043:VSA983054 WBW983043:WBW983054 WLS983043:WLS983054 WVO4:WVO14 JC4:JC14 SY4:SY14 ACU4:ACU14 AMQ4:AMQ14 AWM4:AWM14 BGI4:BGI14 BQE4:BQE14 CAA4:CAA14 CJW4:CJW14 CTS4:CTS14 DDO4:DDO14 DNK4:DNK14 DXG4:DXG14 EHC4:EHC14 EQY4:EQY14 FAU4:FAU14 FKQ4:FKQ14 FUM4:FUM14 GEI4:GEI14 GOE4:GOE14 GYA4:GYA14 HHW4:HHW14 HRS4:HRS14 IBO4:IBO14 ILK4:ILK14 IVG4:IVG14 JFC4:JFC14 JOY4:JOY14 JYU4:JYU14 KIQ4:KIQ14 KSM4:KSM14 LCI4:LCI14 LME4:LME14 LWA4:LWA14 MFW4:MFW14 MPS4:MPS14 MZO4:MZO14 NJK4:NJK14 NTG4:NTG14 ODC4:ODC14 OMY4:OMY14 OWU4:OWU14 PGQ4:PGQ14 PQM4:PQM14 QAI4:QAI14 QKE4:QKE14 QUA4:QUA14 RDW4:RDW14 RNS4:RNS14 RXO4:RXO14 SHK4:SHK14 SRG4:SRG14 TBC4:TBC14 TKY4:TKY14 TUU4:TUU14 UEQ4:UEQ14 UOM4:UOM14 UYI4:UYI14 VIE4:VIE14 VSA4:VSA14 WBW4:WBW14 WLS4:WLS14" xr:uid="{7C18E379-74C7-4464-8380-801E128A022E}">
      <formula1>"0,1,2,満3,3,4,5"</formula1>
    </dataValidation>
    <dataValidation type="list" allowBlank="1" showInputMessage="1" showErrorMessage="1" sqref="H5:H14" xr:uid="{0EC23446-FABB-421B-ACBD-F6D7822A33E6}">
      <formula1>"地域枠,従業員枠"</formula1>
    </dataValidation>
  </dataValidations>
  <printOptions horizontalCentered="1" verticalCentered="1"/>
  <pageMargins left="0.39370078740157483" right="0.39370078740157483" top="0.98425196850393704" bottom="0.59055118110236227" header="0.51181102362204722" footer="0.51181102362204722"/>
  <pageSetup paperSize="9" scale="73" orientation="landscape"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3A74-221B-4C20-B94D-6BE5DC6E8041}">
  <sheetPr>
    <tabColor theme="8" tint="0.59999389629810485"/>
    <pageSetUpPr fitToPage="1"/>
  </sheetPr>
  <dimension ref="A1:Q17"/>
  <sheetViews>
    <sheetView view="pageBreakPreview" zoomScale="85" zoomScaleNormal="70" zoomScaleSheetLayoutView="85" workbookViewId="0">
      <selection activeCell="K17" sqref="K17"/>
    </sheetView>
  </sheetViews>
  <sheetFormatPr defaultColWidth="8.875" defaultRowHeight="13.5"/>
  <cols>
    <col min="1" max="1" width="3.5" style="53" bestFit="1" customWidth="1"/>
    <col min="2" max="2" width="20.625" style="52" customWidth="1"/>
    <col min="3" max="3" width="10.5" style="52" customWidth="1"/>
    <col min="4" max="4" width="5.875" style="52" customWidth="1"/>
    <col min="5" max="5" width="12.375" style="52" customWidth="1"/>
    <col min="6" max="6" width="4.875" style="52" bestFit="1" customWidth="1"/>
    <col min="7" max="8" width="7.875" style="52" customWidth="1"/>
    <col min="9" max="12" width="14" style="52" customWidth="1"/>
    <col min="13" max="13" width="17.625" style="52" customWidth="1"/>
    <col min="14" max="15" width="15.625" style="52" customWidth="1"/>
    <col min="16" max="17" width="16.5" style="52" customWidth="1"/>
    <col min="18" max="18" width="13.75" style="52" customWidth="1"/>
    <col min="19" max="261" width="8.875" style="52"/>
    <col min="262" max="262" width="20.625" style="52" customWidth="1"/>
    <col min="263" max="263" width="12.375" style="52" customWidth="1"/>
    <col min="264" max="264" width="5.875" style="52" customWidth="1"/>
    <col min="265" max="265" width="12.375" style="52" customWidth="1"/>
    <col min="266" max="266" width="4.875" style="52" bestFit="1" customWidth="1"/>
    <col min="267" max="267" width="7.875" style="52" bestFit="1" customWidth="1"/>
    <col min="268" max="273" width="15.875" style="52" customWidth="1"/>
    <col min="274" max="517" width="8.875" style="52"/>
    <col min="518" max="518" width="20.625" style="52" customWidth="1"/>
    <col min="519" max="519" width="12.375" style="52" customWidth="1"/>
    <col min="520" max="520" width="5.875" style="52" customWidth="1"/>
    <col min="521" max="521" width="12.375" style="52" customWidth="1"/>
    <col min="522" max="522" width="4.875" style="52" bestFit="1" customWidth="1"/>
    <col min="523" max="523" width="7.875" style="52" bestFit="1" customWidth="1"/>
    <col min="524" max="529" width="15.875" style="52" customWidth="1"/>
    <col min="530" max="773" width="8.875" style="52"/>
    <col min="774" max="774" width="20.625" style="52" customWidth="1"/>
    <col min="775" max="775" width="12.375" style="52" customWidth="1"/>
    <col min="776" max="776" width="5.875" style="52" customWidth="1"/>
    <col min="777" max="777" width="12.375" style="52" customWidth="1"/>
    <col min="778" max="778" width="4.875" style="52" bestFit="1" customWidth="1"/>
    <col min="779" max="779" width="7.875" style="52" bestFit="1" customWidth="1"/>
    <col min="780" max="785" width="15.875" style="52" customWidth="1"/>
    <col min="786" max="1029" width="8.875" style="52"/>
    <col min="1030" max="1030" width="20.625" style="52" customWidth="1"/>
    <col min="1031" max="1031" width="12.375" style="52" customWidth="1"/>
    <col min="1032" max="1032" width="5.875" style="52" customWidth="1"/>
    <col min="1033" max="1033" width="12.375" style="52" customWidth="1"/>
    <col min="1034" max="1034" width="4.875" style="52" bestFit="1" customWidth="1"/>
    <col min="1035" max="1035" width="7.875" style="52" bestFit="1" customWidth="1"/>
    <col min="1036" max="1041" width="15.875" style="52" customWidth="1"/>
    <col min="1042" max="1285" width="8.875" style="52"/>
    <col min="1286" max="1286" width="20.625" style="52" customWidth="1"/>
    <col min="1287" max="1287" width="12.375" style="52" customWidth="1"/>
    <col min="1288" max="1288" width="5.875" style="52" customWidth="1"/>
    <col min="1289" max="1289" width="12.375" style="52" customWidth="1"/>
    <col min="1290" max="1290" width="4.875" style="52" bestFit="1" customWidth="1"/>
    <col min="1291" max="1291" width="7.875" style="52" bestFit="1" customWidth="1"/>
    <col min="1292" max="1297" width="15.875" style="52" customWidth="1"/>
    <col min="1298" max="1541" width="8.875" style="52"/>
    <col min="1542" max="1542" width="20.625" style="52" customWidth="1"/>
    <col min="1543" max="1543" width="12.375" style="52" customWidth="1"/>
    <col min="1544" max="1544" width="5.875" style="52" customWidth="1"/>
    <col min="1545" max="1545" width="12.375" style="52" customWidth="1"/>
    <col min="1546" max="1546" width="4.875" style="52" bestFit="1" customWidth="1"/>
    <col min="1547" max="1547" width="7.875" style="52" bestFit="1" customWidth="1"/>
    <col min="1548" max="1553" width="15.875" style="52" customWidth="1"/>
    <col min="1554" max="1797" width="8.875" style="52"/>
    <col min="1798" max="1798" width="20.625" style="52" customWidth="1"/>
    <col min="1799" max="1799" width="12.375" style="52" customWidth="1"/>
    <col min="1800" max="1800" width="5.875" style="52" customWidth="1"/>
    <col min="1801" max="1801" width="12.375" style="52" customWidth="1"/>
    <col min="1802" max="1802" width="4.875" style="52" bestFit="1" customWidth="1"/>
    <col min="1803" max="1803" width="7.875" style="52" bestFit="1" customWidth="1"/>
    <col min="1804" max="1809" width="15.875" style="52" customWidth="1"/>
    <col min="1810" max="2053" width="8.875" style="52"/>
    <col min="2054" max="2054" width="20.625" style="52" customWidth="1"/>
    <col min="2055" max="2055" width="12.375" style="52" customWidth="1"/>
    <col min="2056" max="2056" width="5.875" style="52" customWidth="1"/>
    <col min="2057" max="2057" width="12.375" style="52" customWidth="1"/>
    <col min="2058" max="2058" width="4.875" style="52" bestFit="1" customWidth="1"/>
    <col min="2059" max="2059" width="7.875" style="52" bestFit="1" customWidth="1"/>
    <col min="2060" max="2065" width="15.875" style="52" customWidth="1"/>
    <col min="2066" max="2309" width="8.875" style="52"/>
    <col min="2310" max="2310" width="20.625" style="52" customWidth="1"/>
    <col min="2311" max="2311" width="12.375" style="52" customWidth="1"/>
    <col min="2312" max="2312" width="5.875" style="52" customWidth="1"/>
    <col min="2313" max="2313" width="12.375" style="52" customWidth="1"/>
    <col min="2314" max="2314" width="4.875" style="52" bestFit="1" customWidth="1"/>
    <col min="2315" max="2315" width="7.875" style="52" bestFit="1" customWidth="1"/>
    <col min="2316" max="2321" width="15.875" style="52" customWidth="1"/>
    <col min="2322" max="2565" width="8.875" style="52"/>
    <col min="2566" max="2566" width="20.625" style="52" customWidth="1"/>
    <col min="2567" max="2567" width="12.375" style="52" customWidth="1"/>
    <col min="2568" max="2568" width="5.875" style="52" customWidth="1"/>
    <col min="2569" max="2569" width="12.375" style="52" customWidth="1"/>
    <col min="2570" max="2570" width="4.875" style="52" bestFit="1" customWidth="1"/>
    <col min="2571" max="2571" width="7.875" style="52" bestFit="1" customWidth="1"/>
    <col min="2572" max="2577" width="15.875" style="52" customWidth="1"/>
    <col min="2578" max="2821" width="8.875" style="52"/>
    <col min="2822" max="2822" width="20.625" style="52" customWidth="1"/>
    <col min="2823" max="2823" width="12.375" style="52" customWidth="1"/>
    <col min="2824" max="2824" width="5.875" style="52" customWidth="1"/>
    <col min="2825" max="2825" width="12.375" style="52" customWidth="1"/>
    <col min="2826" max="2826" width="4.875" style="52" bestFit="1" customWidth="1"/>
    <col min="2827" max="2827" width="7.875" style="52" bestFit="1" customWidth="1"/>
    <col min="2828" max="2833" width="15.875" style="52" customWidth="1"/>
    <col min="2834" max="3077" width="8.875" style="52"/>
    <col min="3078" max="3078" width="20.625" style="52" customWidth="1"/>
    <col min="3079" max="3079" width="12.375" style="52" customWidth="1"/>
    <col min="3080" max="3080" width="5.875" style="52" customWidth="1"/>
    <col min="3081" max="3081" width="12.375" style="52" customWidth="1"/>
    <col min="3082" max="3082" width="4.875" style="52" bestFit="1" customWidth="1"/>
    <col min="3083" max="3083" width="7.875" style="52" bestFit="1" customWidth="1"/>
    <col min="3084" max="3089" width="15.875" style="52" customWidth="1"/>
    <col min="3090" max="3333" width="8.875" style="52"/>
    <col min="3334" max="3334" width="20.625" style="52" customWidth="1"/>
    <col min="3335" max="3335" width="12.375" style="52" customWidth="1"/>
    <col min="3336" max="3336" width="5.875" style="52" customWidth="1"/>
    <col min="3337" max="3337" width="12.375" style="52" customWidth="1"/>
    <col min="3338" max="3338" width="4.875" style="52" bestFit="1" customWidth="1"/>
    <col min="3339" max="3339" width="7.875" style="52" bestFit="1" customWidth="1"/>
    <col min="3340" max="3345" width="15.875" style="52" customWidth="1"/>
    <col min="3346" max="3589" width="8.875" style="52"/>
    <col min="3590" max="3590" width="20.625" style="52" customWidth="1"/>
    <col min="3591" max="3591" width="12.375" style="52" customWidth="1"/>
    <col min="3592" max="3592" width="5.875" style="52" customWidth="1"/>
    <col min="3593" max="3593" width="12.375" style="52" customWidth="1"/>
    <col min="3594" max="3594" width="4.875" style="52" bestFit="1" customWidth="1"/>
    <col min="3595" max="3595" width="7.875" style="52" bestFit="1" customWidth="1"/>
    <col min="3596" max="3601" width="15.875" style="52" customWidth="1"/>
    <col min="3602" max="3845" width="8.875" style="52"/>
    <col min="3846" max="3846" width="20.625" style="52" customWidth="1"/>
    <col min="3847" max="3847" width="12.375" style="52" customWidth="1"/>
    <col min="3848" max="3848" width="5.875" style="52" customWidth="1"/>
    <col min="3849" max="3849" width="12.375" style="52" customWidth="1"/>
    <col min="3850" max="3850" width="4.875" style="52" bestFit="1" customWidth="1"/>
    <col min="3851" max="3851" width="7.875" style="52" bestFit="1" customWidth="1"/>
    <col min="3852" max="3857" width="15.875" style="52" customWidth="1"/>
    <col min="3858" max="4101" width="8.875" style="52"/>
    <col min="4102" max="4102" width="20.625" style="52" customWidth="1"/>
    <col min="4103" max="4103" width="12.375" style="52" customWidth="1"/>
    <col min="4104" max="4104" width="5.875" style="52" customWidth="1"/>
    <col min="4105" max="4105" width="12.375" style="52" customWidth="1"/>
    <col min="4106" max="4106" width="4.875" style="52" bestFit="1" customWidth="1"/>
    <col min="4107" max="4107" width="7.875" style="52" bestFit="1" customWidth="1"/>
    <col min="4108" max="4113" width="15.875" style="52" customWidth="1"/>
    <col min="4114" max="4357" width="8.875" style="52"/>
    <col min="4358" max="4358" width="20.625" style="52" customWidth="1"/>
    <col min="4359" max="4359" width="12.375" style="52" customWidth="1"/>
    <col min="4360" max="4360" width="5.875" style="52" customWidth="1"/>
    <col min="4361" max="4361" width="12.375" style="52" customWidth="1"/>
    <col min="4362" max="4362" width="4.875" style="52" bestFit="1" customWidth="1"/>
    <col min="4363" max="4363" width="7.875" style="52" bestFit="1" customWidth="1"/>
    <col min="4364" max="4369" width="15.875" style="52" customWidth="1"/>
    <col min="4370" max="4613" width="8.875" style="52"/>
    <col min="4614" max="4614" width="20.625" style="52" customWidth="1"/>
    <col min="4615" max="4615" width="12.375" style="52" customWidth="1"/>
    <col min="4616" max="4616" width="5.875" style="52" customWidth="1"/>
    <col min="4617" max="4617" width="12.375" style="52" customWidth="1"/>
    <col min="4618" max="4618" width="4.875" style="52" bestFit="1" customWidth="1"/>
    <col min="4619" max="4619" width="7.875" style="52" bestFit="1" customWidth="1"/>
    <col min="4620" max="4625" width="15.875" style="52" customWidth="1"/>
    <col min="4626" max="4869" width="8.875" style="52"/>
    <col min="4870" max="4870" width="20.625" style="52" customWidth="1"/>
    <col min="4871" max="4871" width="12.375" style="52" customWidth="1"/>
    <col min="4872" max="4872" width="5.875" style="52" customWidth="1"/>
    <col min="4873" max="4873" width="12.375" style="52" customWidth="1"/>
    <col min="4874" max="4874" width="4.875" style="52" bestFit="1" customWidth="1"/>
    <col min="4875" max="4875" width="7.875" style="52" bestFit="1" customWidth="1"/>
    <col min="4876" max="4881" width="15.875" style="52" customWidth="1"/>
    <col min="4882" max="5125" width="8.875" style="52"/>
    <col min="5126" max="5126" width="20.625" style="52" customWidth="1"/>
    <col min="5127" max="5127" width="12.375" style="52" customWidth="1"/>
    <col min="5128" max="5128" width="5.875" style="52" customWidth="1"/>
    <col min="5129" max="5129" width="12.375" style="52" customWidth="1"/>
    <col min="5130" max="5130" width="4.875" style="52" bestFit="1" customWidth="1"/>
    <col min="5131" max="5131" width="7.875" style="52" bestFit="1" customWidth="1"/>
    <col min="5132" max="5137" width="15.875" style="52" customWidth="1"/>
    <col min="5138" max="5381" width="8.875" style="52"/>
    <col min="5382" max="5382" width="20.625" style="52" customWidth="1"/>
    <col min="5383" max="5383" width="12.375" style="52" customWidth="1"/>
    <col min="5384" max="5384" width="5.875" style="52" customWidth="1"/>
    <col min="5385" max="5385" width="12.375" style="52" customWidth="1"/>
    <col min="5386" max="5386" width="4.875" style="52" bestFit="1" customWidth="1"/>
    <col min="5387" max="5387" width="7.875" style="52" bestFit="1" customWidth="1"/>
    <col min="5388" max="5393" width="15.875" style="52" customWidth="1"/>
    <col min="5394" max="5637" width="8.875" style="52"/>
    <col min="5638" max="5638" width="20.625" style="52" customWidth="1"/>
    <col min="5639" max="5639" width="12.375" style="52" customWidth="1"/>
    <col min="5640" max="5640" width="5.875" style="52" customWidth="1"/>
    <col min="5641" max="5641" width="12.375" style="52" customWidth="1"/>
    <col min="5642" max="5642" width="4.875" style="52" bestFit="1" customWidth="1"/>
    <col min="5643" max="5643" width="7.875" style="52" bestFit="1" customWidth="1"/>
    <col min="5644" max="5649" width="15.875" style="52" customWidth="1"/>
    <col min="5650" max="5893" width="8.875" style="52"/>
    <col min="5894" max="5894" width="20.625" style="52" customWidth="1"/>
    <col min="5895" max="5895" width="12.375" style="52" customWidth="1"/>
    <col min="5896" max="5896" width="5.875" style="52" customWidth="1"/>
    <col min="5897" max="5897" width="12.375" style="52" customWidth="1"/>
    <col min="5898" max="5898" width="4.875" style="52" bestFit="1" customWidth="1"/>
    <col min="5899" max="5899" width="7.875" style="52" bestFit="1" customWidth="1"/>
    <col min="5900" max="5905" width="15.875" style="52" customWidth="1"/>
    <col min="5906" max="6149" width="8.875" style="52"/>
    <col min="6150" max="6150" width="20.625" style="52" customWidth="1"/>
    <col min="6151" max="6151" width="12.375" style="52" customWidth="1"/>
    <col min="6152" max="6152" width="5.875" style="52" customWidth="1"/>
    <col min="6153" max="6153" width="12.375" style="52" customWidth="1"/>
    <col min="6154" max="6154" width="4.875" style="52" bestFit="1" customWidth="1"/>
    <col min="6155" max="6155" width="7.875" style="52" bestFit="1" customWidth="1"/>
    <col min="6156" max="6161" width="15.875" style="52" customWidth="1"/>
    <col min="6162" max="6405" width="8.875" style="52"/>
    <col min="6406" max="6406" width="20.625" style="52" customWidth="1"/>
    <col min="6407" max="6407" width="12.375" style="52" customWidth="1"/>
    <col min="6408" max="6408" width="5.875" style="52" customWidth="1"/>
    <col min="6409" max="6409" width="12.375" style="52" customWidth="1"/>
    <col min="6410" max="6410" width="4.875" style="52" bestFit="1" customWidth="1"/>
    <col min="6411" max="6411" width="7.875" style="52" bestFit="1" customWidth="1"/>
    <col min="6412" max="6417" width="15.875" style="52" customWidth="1"/>
    <col min="6418" max="6661" width="8.875" style="52"/>
    <col min="6662" max="6662" width="20.625" style="52" customWidth="1"/>
    <col min="6663" max="6663" width="12.375" style="52" customWidth="1"/>
    <col min="6664" max="6664" width="5.875" style="52" customWidth="1"/>
    <col min="6665" max="6665" width="12.375" style="52" customWidth="1"/>
    <col min="6666" max="6666" width="4.875" style="52" bestFit="1" customWidth="1"/>
    <col min="6667" max="6667" width="7.875" style="52" bestFit="1" customWidth="1"/>
    <col min="6668" max="6673" width="15.875" style="52" customWidth="1"/>
    <col min="6674" max="6917" width="8.875" style="52"/>
    <col min="6918" max="6918" width="20.625" style="52" customWidth="1"/>
    <col min="6919" max="6919" width="12.375" style="52" customWidth="1"/>
    <col min="6920" max="6920" width="5.875" style="52" customWidth="1"/>
    <col min="6921" max="6921" width="12.375" style="52" customWidth="1"/>
    <col min="6922" max="6922" width="4.875" style="52" bestFit="1" customWidth="1"/>
    <col min="6923" max="6923" width="7.875" style="52" bestFit="1" customWidth="1"/>
    <col min="6924" max="6929" width="15.875" style="52" customWidth="1"/>
    <col min="6930" max="7173" width="8.875" style="52"/>
    <col min="7174" max="7174" width="20.625" style="52" customWidth="1"/>
    <col min="7175" max="7175" width="12.375" style="52" customWidth="1"/>
    <col min="7176" max="7176" width="5.875" style="52" customWidth="1"/>
    <col min="7177" max="7177" width="12.375" style="52" customWidth="1"/>
    <col min="7178" max="7178" width="4.875" style="52" bestFit="1" customWidth="1"/>
    <col min="7179" max="7179" width="7.875" style="52" bestFit="1" customWidth="1"/>
    <col min="7180" max="7185" width="15.875" style="52" customWidth="1"/>
    <col min="7186" max="7429" width="8.875" style="52"/>
    <col min="7430" max="7430" width="20.625" style="52" customWidth="1"/>
    <col min="7431" max="7431" width="12.375" style="52" customWidth="1"/>
    <col min="7432" max="7432" width="5.875" style="52" customWidth="1"/>
    <col min="7433" max="7433" width="12.375" style="52" customWidth="1"/>
    <col min="7434" max="7434" width="4.875" style="52" bestFit="1" customWidth="1"/>
    <col min="7435" max="7435" width="7.875" style="52" bestFit="1" customWidth="1"/>
    <col min="7436" max="7441" width="15.875" style="52" customWidth="1"/>
    <col min="7442" max="7685" width="8.875" style="52"/>
    <col min="7686" max="7686" width="20.625" style="52" customWidth="1"/>
    <col min="7687" max="7687" width="12.375" style="52" customWidth="1"/>
    <col min="7688" max="7688" width="5.875" style="52" customWidth="1"/>
    <col min="7689" max="7689" width="12.375" style="52" customWidth="1"/>
    <col min="7690" max="7690" width="4.875" style="52" bestFit="1" customWidth="1"/>
    <col min="7691" max="7691" width="7.875" style="52" bestFit="1" customWidth="1"/>
    <col min="7692" max="7697" width="15.875" style="52" customWidth="1"/>
    <col min="7698" max="7941" width="8.875" style="52"/>
    <col min="7942" max="7942" width="20.625" style="52" customWidth="1"/>
    <col min="7943" max="7943" width="12.375" style="52" customWidth="1"/>
    <col min="7944" max="7944" width="5.875" style="52" customWidth="1"/>
    <col min="7945" max="7945" width="12.375" style="52" customWidth="1"/>
    <col min="7946" max="7946" width="4.875" style="52" bestFit="1" customWidth="1"/>
    <col min="7947" max="7947" width="7.875" style="52" bestFit="1" customWidth="1"/>
    <col min="7948" max="7953" width="15.875" style="52" customWidth="1"/>
    <col min="7954" max="8197" width="8.875" style="52"/>
    <col min="8198" max="8198" width="20.625" style="52" customWidth="1"/>
    <col min="8199" max="8199" width="12.375" style="52" customWidth="1"/>
    <col min="8200" max="8200" width="5.875" style="52" customWidth="1"/>
    <col min="8201" max="8201" width="12.375" style="52" customWidth="1"/>
    <col min="8202" max="8202" width="4.875" style="52" bestFit="1" customWidth="1"/>
    <col min="8203" max="8203" width="7.875" style="52" bestFit="1" customWidth="1"/>
    <col min="8204" max="8209" width="15.875" style="52" customWidth="1"/>
    <col min="8210" max="8453" width="8.875" style="52"/>
    <col min="8454" max="8454" width="20.625" style="52" customWidth="1"/>
    <col min="8455" max="8455" width="12.375" style="52" customWidth="1"/>
    <col min="8456" max="8456" width="5.875" style="52" customWidth="1"/>
    <col min="8457" max="8457" width="12.375" style="52" customWidth="1"/>
    <col min="8458" max="8458" width="4.875" style="52" bestFit="1" customWidth="1"/>
    <col min="8459" max="8459" width="7.875" style="52" bestFit="1" customWidth="1"/>
    <col min="8460" max="8465" width="15.875" style="52" customWidth="1"/>
    <col min="8466" max="8709" width="8.875" style="52"/>
    <col min="8710" max="8710" width="20.625" style="52" customWidth="1"/>
    <col min="8711" max="8711" width="12.375" style="52" customWidth="1"/>
    <col min="8712" max="8712" width="5.875" style="52" customWidth="1"/>
    <col min="8713" max="8713" width="12.375" style="52" customWidth="1"/>
    <col min="8714" max="8714" width="4.875" style="52" bestFit="1" customWidth="1"/>
    <col min="8715" max="8715" width="7.875" style="52" bestFit="1" customWidth="1"/>
    <col min="8716" max="8721" width="15.875" style="52" customWidth="1"/>
    <col min="8722" max="8965" width="8.875" style="52"/>
    <col min="8966" max="8966" width="20.625" style="52" customWidth="1"/>
    <col min="8967" max="8967" width="12.375" style="52" customWidth="1"/>
    <col min="8968" max="8968" width="5.875" style="52" customWidth="1"/>
    <col min="8969" max="8969" width="12.375" style="52" customWidth="1"/>
    <col min="8970" max="8970" width="4.875" style="52" bestFit="1" customWidth="1"/>
    <col min="8971" max="8971" width="7.875" style="52" bestFit="1" customWidth="1"/>
    <col min="8972" max="8977" width="15.875" style="52" customWidth="1"/>
    <col min="8978" max="9221" width="8.875" style="52"/>
    <col min="9222" max="9222" width="20.625" style="52" customWidth="1"/>
    <col min="9223" max="9223" width="12.375" style="52" customWidth="1"/>
    <col min="9224" max="9224" width="5.875" style="52" customWidth="1"/>
    <col min="9225" max="9225" width="12.375" style="52" customWidth="1"/>
    <col min="9226" max="9226" width="4.875" style="52" bestFit="1" customWidth="1"/>
    <col min="9227" max="9227" width="7.875" style="52" bestFit="1" customWidth="1"/>
    <col min="9228" max="9233" width="15.875" style="52" customWidth="1"/>
    <col min="9234" max="9477" width="8.875" style="52"/>
    <col min="9478" max="9478" width="20.625" style="52" customWidth="1"/>
    <col min="9479" max="9479" width="12.375" style="52" customWidth="1"/>
    <col min="9480" max="9480" width="5.875" style="52" customWidth="1"/>
    <col min="9481" max="9481" width="12.375" style="52" customWidth="1"/>
    <col min="9482" max="9482" width="4.875" style="52" bestFit="1" customWidth="1"/>
    <col min="9483" max="9483" width="7.875" style="52" bestFit="1" customWidth="1"/>
    <col min="9484" max="9489" width="15.875" style="52" customWidth="1"/>
    <col min="9490" max="9733" width="8.875" style="52"/>
    <col min="9734" max="9734" width="20.625" style="52" customWidth="1"/>
    <col min="9735" max="9735" width="12.375" style="52" customWidth="1"/>
    <col min="9736" max="9736" width="5.875" style="52" customWidth="1"/>
    <col min="9737" max="9737" width="12.375" style="52" customWidth="1"/>
    <col min="9738" max="9738" width="4.875" style="52" bestFit="1" customWidth="1"/>
    <col min="9739" max="9739" width="7.875" style="52" bestFit="1" customWidth="1"/>
    <col min="9740" max="9745" width="15.875" style="52" customWidth="1"/>
    <col min="9746" max="9989" width="8.875" style="52"/>
    <col min="9990" max="9990" width="20.625" style="52" customWidth="1"/>
    <col min="9991" max="9991" width="12.375" style="52" customWidth="1"/>
    <col min="9992" max="9992" width="5.875" style="52" customWidth="1"/>
    <col min="9993" max="9993" width="12.375" style="52" customWidth="1"/>
    <col min="9994" max="9994" width="4.875" style="52" bestFit="1" customWidth="1"/>
    <col min="9995" max="9995" width="7.875" style="52" bestFit="1" customWidth="1"/>
    <col min="9996" max="10001" width="15.875" style="52" customWidth="1"/>
    <col min="10002" max="10245" width="8.875" style="52"/>
    <col min="10246" max="10246" width="20.625" style="52" customWidth="1"/>
    <col min="10247" max="10247" width="12.375" style="52" customWidth="1"/>
    <col min="10248" max="10248" width="5.875" style="52" customWidth="1"/>
    <col min="10249" max="10249" width="12.375" style="52" customWidth="1"/>
    <col min="10250" max="10250" width="4.875" style="52" bestFit="1" customWidth="1"/>
    <col min="10251" max="10251" width="7.875" style="52" bestFit="1" customWidth="1"/>
    <col min="10252" max="10257" width="15.875" style="52" customWidth="1"/>
    <col min="10258" max="10501" width="8.875" style="52"/>
    <col min="10502" max="10502" width="20.625" style="52" customWidth="1"/>
    <col min="10503" max="10503" width="12.375" style="52" customWidth="1"/>
    <col min="10504" max="10504" width="5.875" style="52" customWidth="1"/>
    <col min="10505" max="10505" width="12.375" style="52" customWidth="1"/>
    <col min="10506" max="10506" width="4.875" style="52" bestFit="1" customWidth="1"/>
    <col min="10507" max="10507" width="7.875" style="52" bestFit="1" customWidth="1"/>
    <col min="10508" max="10513" width="15.875" style="52" customWidth="1"/>
    <col min="10514" max="10757" width="8.875" style="52"/>
    <col min="10758" max="10758" width="20.625" style="52" customWidth="1"/>
    <col min="10759" max="10759" width="12.375" style="52" customWidth="1"/>
    <col min="10760" max="10760" width="5.875" style="52" customWidth="1"/>
    <col min="10761" max="10761" width="12.375" style="52" customWidth="1"/>
    <col min="10762" max="10762" width="4.875" style="52" bestFit="1" customWidth="1"/>
    <col min="10763" max="10763" width="7.875" style="52" bestFit="1" customWidth="1"/>
    <col min="10764" max="10769" width="15.875" style="52" customWidth="1"/>
    <col min="10770" max="11013" width="8.875" style="52"/>
    <col min="11014" max="11014" width="20.625" style="52" customWidth="1"/>
    <col min="11015" max="11015" width="12.375" style="52" customWidth="1"/>
    <col min="11016" max="11016" width="5.875" style="52" customWidth="1"/>
    <col min="11017" max="11017" width="12.375" style="52" customWidth="1"/>
    <col min="11018" max="11018" width="4.875" style="52" bestFit="1" customWidth="1"/>
    <col min="11019" max="11019" width="7.875" style="52" bestFit="1" customWidth="1"/>
    <col min="11020" max="11025" width="15.875" style="52" customWidth="1"/>
    <col min="11026" max="11269" width="8.875" style="52"/>
    <col min="11270" max="11270" width="20.625" style="52" customWidth="1"/>
    <col min="11271" max="11271" width="12.375" style="52" customWidth="1"/>
    <col min="11272" max="11272" width="5.875" style="52" customWidth="1"/>
    <col min="11273" max="11273" width="12.375" style="52" customWidth="1"/>
    <col min="11274" max="11274" width="4.875" style="52" bestFit="1" customWidth="1"/>
    <col min="11275" max="11275" width="7.875" style="52" bestFit="1" customWidth="1"/>
    <col min="11276" max="11281" width="15.875" style="52" customWidth="1"/>
    <col min="11282" max="11525" width="8.875" style="52"/>
    <col min="11526" max="11526" width="20.625" style="52" customWidth="1"/>
    <col min="11527" max="11527" width="12.375" style="52" customWidth="1"/>
    <col min="11528" max="11528" width="5.875" style="52" customWidth="1"/>
    <col min="11529" max="11529" width="12.375" style="52" customWidth="1"/>
    <col min="11530" max="11530" width="4.875" style="52" bestFit="1" customWidth="1"/>
    <col min="11531" max="11531" width="7.875" style="52" bestFit="1" customWidth="1"/>
    <col min="11532" max="11537" width="15.875" style="52" customWidth="1"/>
    <col min="11538" max="11781" width="8.875" style="52"/>
    <col min="11782" max="11782" width="20.625" style="52" customWidth="1"/>
    <col min="11783" max="11783" width="12.375" style="52" customWidth="1"/>
    <col min="11784" max="11784" width="5.875" style="52" customWidth="1"/>
    <col min="11785" max="11785" width="12.375" style="52" customWidth="1"/>
    <col min="11786" max="11786" width="4.875" style="52" bestFit="1" customWidth="1"/>
    <col min="11787" max="11787" width="7.875" style="52" bestFit="1" customWidth="1"/>
    <col min="11788" max="11793" width="15.875" style="52" customWidth="1"/>
    <col min="11794" max="12037" width="8.875" style="52"/>
    <col min="12038" max="12038" width="20.625" style="52" customWidth="1"/>
    <col min="12039" max="12039" width="12.375" style="52" customWidth="1"/>
    <col min="12040" max="12040" width="5.875" style="52" customWidth="1"/>
    <col min="12041" max="12041" width="12.375" style="52" customWidth="1"/>
    <col min="12042" max="12042" width="4.875" style="52" bestFit="1" customWidth="1"/>
    <col min="12043" max="12043" width="7.875" style="52" bestFit="1" customWidth="1"/>
    <col min="12044" max="12049" width="15.875" style="52" customWidth="1"/>
    <col min="12050" max="12293" width="8.875" style="52"/>
    <col min="12294" max="12294" width="20.625" style="52" customWidth="1"/>
    <col min="12295" max="12295" width="12.375" style="52" customWidth="1"/>
    <col min="12296" max="12296" width="5.875" style="52" customWidth="1"/>
    <col min="12297" max="12297" width="12.375" style="52" customWidth="1"/>
    <col min="12298" max="12298" width="4.875" style="52" bestFit="1" customWidth="1"/>
    <col min="12299" max="12299" width="7.875" style="52" bestFit="1" customWidth="1"/>
    <col min="12300" max="12305" width="15.875" style="52" customWidth="1"/>
    <col min="12306" max="12549" width="8.875" style="52"/>
    <col min="12550" max="12550" width="20.625" style="52" customWidth="1"/>
    <col min="12551" max="12551" width="12.375" style="52" customWidth="1"/>
    <col min="12552" max="12552" width="5.875" style="52" customWidth="1"/>
    <col min="12553" max="12553" width="12.375" style="52" customWidth="1"/>
    <col min="12554" max="12554" width="4.875" style="52" bestFit="1" customWidth="1"/>
    <col min="12555" max="12555" width="7.875" style="52" bestFit="1" customWidth="1"/>
    <col min="12556" max="12561" width="15.875" style="52" customWidth="1"/>
    <col min="12562" max="12805" width="8.875" style="52"/>
    <col min="12806" max="12806" width="20.625" style="52" customWidth="1"/>
    <col min="12807" max="12807" width="12.375" style="52" customWidth="1"/>
    <col min="12808" max="12808" width="5.875" style="52" customWidth="1"/>
    <col min="12809" max="12809" width="12.375" style="52" customWidth="1"/>
    <col min="12810" max="12810" width="4.875" style="52" bestFit="1" customWidth="1"/>
    <col min="12811" max="12811" width="7.875" style="52" bestFit="1" customWidth="1"/>
    <col min="12812" max="12817" width="15.875" style="52" customWidth="1"/>
    <col min="12818" max="13061" width="8.875" style="52"/>
    <col min="13062" max="13062" width="20.625" style="52" customWidth="1"/>
    <col min="13063" max="13063" width="12.375" style="52" customWidth="1"/>
    <col min="13064" max="13064" width="5.875" style="52" customWidth="1"/>
    <col min="13065" max="13065" width="12.375" style="52" customWidth="1"/>
    <col min="13066" max="13066" width="4.875" style="52" bestFit="1" customWidth="1"/>
    <col min="13067" max="13067" width="7.875" style="52" bestFit="1" customWidth="1"/>
    <col min="13068" max="13073" width="15.875" style="52" customWidth="1"/>
    <col min="13074" max="13317" width="8.875" style="52"/>
    <col min="13318" max="13318" width="20.625" style="52" customWidth="1"/>
    <col min="13319" max="13319" width="12.375" style="52" customWidth="1"/>
    <col min="13320" max="13320" width="5.875" style="52" customWidth="1"/>
    <col min="13321" max="13321" width="12.375" style="52" customWidth="1"/>
    <col min="13322" max="13322" width="4.875" style="52" bestFit="1" customWidth="1"/>
    <col min="13323" max="13323" width="7.875" style="52" bestFit="1" customWidth="1"/>
    <col min="13324" max="13329" width="15.875" style="52" customWidth="1"/>
    <col min="13330" max="13573" width="8.875" style="52"/>
    <col min="13574" max="13574" width="20.625" style="52" customWidth="1"/>
    <col min="13575" max="13575" width="12.375" style="52" customWidth="1"/>
    <col min="13576" max="13576" width="5.875" style="52" customWidth="1"/>
    <col min="13577" max="13577" width="12.375" style="52" customWidth="1"/>
    <col min="13578" max="13578" width="4.875" style="52" bestFit="1" customWidth="1"/>
    <col min="13579" max="13579" width="7.875" style="52" bestFit="1" customWidth="1"/>
    <col min="13580" max="13585" width="15.875" style="52" customWidth="1"/>
    <col min="13586" max="13829" width="8.875" style="52"/>
    <col min="13830" max="13830" width="20.625" style="52" customWidth="1"/>
    <col min="13831" max="13831" width="12.375" style="52" customWidth="1"/>
    <col min="13832" max="13832" width="5.875" style="52" customWidth="1"/>
    <col min="13833" max="13833" width="12.375" style="52" customWidth="1"/>
    <col min="13834" max="13834" width="4.875" style="52" bestFit="1" customWidth="1"/>
    <col min="13835" max="13835" width="7.875" style="52" bestFit="1" customWidth="1"/>
    <col min="13836" max="13841" width="15.875" style="52" customWidth="1"/>
    <col min="13842" max="14085" width="8.875" style="52"/>
    <col min="14086" max="14086" width="20.625" style="52" customWidth="1"/>
    <col min="14087" max="14087" width="12.375" style="52" customWidth="1"/>
    <col min="14088" max="14088" width="5.875" style="52" customWidth="1"/>
    <col min="14089" max="14089" width="12.375" style="52" customWidth="1"/>
    <col min="14090" max="14090" width="4.875" style="52" bestFit="1" customWidth="1"/>
    <col min="14091" max="14091" width="7.875" style="52" bestFit="1" customWidth="1"/>
    <col min="14092" max="14097" width="15.875" style="52" customWidth="1"/>
    <col min="14098" max="14341" width="8.875" style="52"/>
    <col min="14342" max="14342" width="20.625" style="52" customWidth="1"/>
    <col min="14343" max="14343" width="12.375" style="52" customWidth="1"/>
    <col min="14344" max="14344" width="5.875" style="52" customWidth="1"/>
    <col min="14345" max="14345" width="12.375" style="52" customWidth="1"/>
    <col min="14346" max="14346" width="4.875" style="52" bestFit="1" customWidth="1"/>
    <col min="14347" max="14347" width="7.875" style="52" bestFit="1" customWidth="1"/>
    <col min="14348" max="14353" width="15.875" style="52" customWidth="1"/>
    <col min="14354" max="14597" width="8.875" style="52"/>
    <col min="14598" max="14598" width="20.625" style="52" customWidth="1"/>
    <col min="14599" max="14599" width="12.375" style="52" customWidth="1"/>
    <col min="14600" max="14600" width="5.875" style="52" customWidth="1"/>
    <col min="14601" max="14601" width="12.375" style="52" customWidth="1"/>
    <col min="14602" max="14602" width="4.875" style="52" bestFit="1" customWidth="1"/>
    <col min="14603" max="14603" width="7.875" style="52" bestFit="1" customWidth="1"/>
    <col min="14604" max="14609" width="15.875" style="52" customWidth="1"/>
    <col min="14610" max="14853" width="8.875" style="52"/>
    <col min="14854" max="14854" width="20.625" style="52" customWidth="1"/>
    <col min="14855" max="14855" width="12.375" style="52" customWidth="1"/>
    <col min="14856" max="14856" width="5.875" style="52" customWidth="1"/>
    <col min="14857" max="14857" width="12.375" style="52" customWidth="1"/>
    <col min="14858" max="14858" width="4.875" style="52" bestFit="1" customWidth="1"/>
    <col min="14859" max="14859" width="7.875" style="52" bestFit="1" customWidth="1"/>
    <col min="14860" max="14865" width="15.875" style="52" customWidth="1"/>
    <col min="14866" max="15109" width="8.875" style="52"/>
    <col min="15110" max="15110" width="20.625" style="52" customWidth="1"/>
    <col min="15111" max="15111" width="12.375" style="52" customWidth="1"/>
    <col min="15112" max="15112" width="5.875" style="52" customWidth="1"/>
    <col min="15113" max="15113" width="12.375" style="52" customWidth="1"/>
    <col min="15114" max="15114" width="4.875" style="52" bestFit="1" customWidth="1"/>
    <col min="15115" max="15115" width="7.875" style="52" bestFit="1" customWidth="1"/>
    <col min="15116" max="15121" width="15.875" style="52" customWidth="1"/>
    <col min="15122" max="15365" width="8.875" style="52"/>
    <col min="15366" max="15366" width="20.625" style="52" customWidth="1"/>
    <col min="15367" max="15367" width="12.375" style="52" customWidth="1"/>
    <col min="15368" max="15368" width="5.875" style="52" customWidth="1"/>
    <col min="15369" max="15369" width="12.375" style="52" customWidth="1"/>
    <col min="15370" max="15370" width="4.875" style="52" bestFit="1" customWidth="1"/>
    <col min="15371" max="15371" width="7.875" style="52" bestFit="1" customWidth="1"/>
    <col min="15372" max="15377" width="15.875" style="52" customWidth="1"/>
    <col min="15378" max="15621" width="8.875" style="52"/>
    <col min="15622" max="15622" width="20.625" style="52" customWidth="1"/>
    <col min="15623" max="15623" width="12.375" style="52" customWidth="1"/>
    <col min="15624" max="15624" width="5.875" style="52" customWidth="1"/>
    <col min="15625" max="15625" width="12.375" style="52" customWidth="1"/>
    <col min="15626" max="15626" width="4.875" style="52" bestFit="1" customWidth="1"/>
    <col min="15627" max="15627" width="7.875" style="52" bestFit="1" customWidth="1"/>
    <col min="15628" max="15633" width="15.875" style="52" customWidth="1"/>
    <col min="15634" max="15877" width="8.875" style="52"/>
    <col min="15878" max="15878" width="20.625" style="52" customWidth="1"/>
    <col min="15879" max="15879" width="12.375" style="52" customWidth="1"/>
    <col min="15880" max="15880" width="5.875" style="52" customWidth="1"/>
    <col min="15881" max="15881" width="12.375" style="52" customWidth="1"/>
    <col min="15882" max="15882" width="4.875" style="52" bestFit="1" customWidth="1"/>
    <col min="15883" max="15883" width="7.875" style="52" bestFit="1" customWidth="1"/>
    <col min="15884" max="15889" width="15.875" style="52" customWidth="1"/>
    <col min="15890" max="16133" width="8.875" style="52"/>
    <col min="16134" max="16134" width="20.625" style="52" customWidth="1"/>
    <col min="16135" max="16135" width="12.375" style="52" customWidth="1"/>
    <col min="16136" max="16136" width="5.875" style="52" customWidth="1"/>
    <col min="16137" max="16137" width="12.375" style="52" customWidth="1"/>
    <col min="16138" max="16138" width="4.875" style="52" bestFit="1" customWidth="1"/>
    <col min="16139" max="16139" width="7.875" style="52" bestFit="1" customWidth="1"/>
    <col min="16140" max="16145" width="15.875" style="52" customWidth="1"/>
    <col min="16146" max="16384" width="8.875" style="52"/>
  </cols>
  <sheetData>
    <row r="1" spans="1:17" ht="26.25" customHeight="1">
      <c r="B1" s="81"/>
      <c r="C1" s="81"/>
      <c r="D1" s="81"/>
      <c r="E1" s="81"/>
      <c r="H1" s="94">
        <v>12</v>
      </c>
      <c r="I1" s="93" t="s">
        <v>151</v>
      </c>
      <c r="J1" s="93"/>
      <c r="K1" s="93"/>
      <c r="L1" s="93"/>
      <c r="M1" s="93"/>
      <c r="N1" s="93"/>
      <c r="O1" s="93"/>
      <c r="P1" s="93"/>
      <c r="Q1" s="93"/>
    </row>
    <row r="2" spans="1:17" ht="13.5" customHeight="1">
      <c r="I2" s="54"/>
      <c r="J2" s="54"/>
      <c r="K2" s="54"/>
      <c r="L2" s="54"/>
    </row>
    <row r="3" spans="1:17" ht="32.25" customHeight="1">
      <c r="B3" s="87"/>
      <c r="C3" s="87"/>
      <c r="D3" s="87"/>
      <c r="E3" s="87"/>
      <c r="F3" s="56"/>
      <c r="G3" s="56"/>
      <c r="H3" s="56"/>
      <c r="N3" s="82"/>
      <c r="O3" s="82"/>
      <c r="Q3" s="82" t="str">
        <f>請求書!N10</f>
        <v>○○保育園</v>
      </c>
    </row>
    <row r="4" spans="1:17" ht="46.5" customHeight="1">
      <c r="A4" s="57" t="s">
        <v>79</v>
      </c>
      <c r="B4" s="57" t="s">
        <v>80</v>
      </c>
      <c r="C4" s="57" t="s">
        <v>81</v>
      </c>
      <c r="D4" s="58" t="s">
        <v>82</v>
      </c>
      <c r="E4" s="57" t="s">
        <v>83</v>
      </c>
      <c r="F4" s="251" t="s">
        <v>0</v>
      </c>
      <c r="G4" s="252"/>
      <c r="H4" s="253"/>
      <c r="I4" s="59" t="s">
        <v>84</v>
      </c>
      <c r="J4" s="59" t="s">
        <v>154</v>
      </c>
      <c r="K4" s="59" t="s">
        <v>153</v>
      </c>
      <c r="L4" s="59" t="s">
        <v>144</v>
      </c>
      <c r="M4" s="59" t="s">
        <v>152</v>
      </c>
      <c r="N4" s="59" t="s">
        <v>145</v>
      </c>
      <c r="O4" s="59" t="s">
        <v>146</v>
      </c>
      <c r="P4" s="60" t="s">
        <v>157</v>
      </c>
      <c r="Q4" s="60" t="s">
        <v>147</v>
      </c>
    </row>
    <row r="5" spans="1:17" ht="35.1" customHeight="1">
      <c r="A5" s="61">
        <v>1</v>
      </c>
      <c r="B5" s="62"/>
      <c r="C5" s="63"/>
      <c r="D5" s="64"/>
      <c r="E5" s="65"/>
      <c r="F5" s="66"/>
      <c r="G5" s="89"/>
      <c r="H5" s="88"/>
      <c r="I5" s="67"/>
      <c r="J5" s="67"/>
      <c r="K5" s="96">
        <f>+I5+J5</f>
        <v>0</v>
      </c>
      <c r="L5" s="67"/>
      <c r="M5" s="68"/>
      <c r="N5" s="91">
        <f>+IF(F5="1号",IF(M5&gt;=21,K5,ROUNDDOWN(K5*M5/20,-1)),IF(M5&gt;=25,K5,ROUNDDOWN(K5*M5/25,-1)))</f>
        <v>0</v>
      </c>
      <c r="O5" s="95">
        <f>+IF(F5="1号",0,IF(M5&gt;=25,L5,ROUNDDOWN(L5*M5/25,-1)))</f>
        <v>0</v>
      </c>
      <c r="P5" s="91">
        <f>N5-O5</f>
        <v>0</v>
      </c>
      <c r="Q5" s="91">
        <f>P5-(K5-L5)</f>
        <v>0</v>
      </c>
    </row>
    <row r="6" spans="1:17" ht="35.1" customHeight="1">
      <c r="A6" s="61">
        <v>2</v>
      </c>
      <c r="B6" s="62"/>
      <c r="C6" s="63"/>
      <c r="D6" s="64"/>
      <c r="E6" s="65"/>
      <c r="F6" s="66"/>
      <c r="G6" s="89"/>
      <c r="H6" s="88"/>
      <c r="I6" s="67"/>
      <c r="J6" s="67"/>
      <c r="K6" s="96"/>
      <c r="L6" s="67"/>
      <c r="M6" s="68"/>
      <c r="N6" s="91">
        <f t="shared" ref="N6:N14" si="0">ROUNDDOWN(M6/25,-1)</f>
        <v>0</v>
      </c>
      <c r="O6" s="95">
        <f t="shared" ref="O6:O14" si="1">IF(M6&gt;=25,L6,ROUNDDOWN(L6*M6/25,-1))</f>
        <v>0</v>
      </c>
      <c r="P6" s="91">
        <f t="shared" ref="P6:P14" si="2">N6-O6</f>
        <v>0</v>
      </c>
      <c r="Q6" s="91">
        <f t="shared" ref="Q6:Q14" si="3">P6-L6</f>
        <v>0</v>
      </c>
    </row>
    <row r="7" spans="1:17" ht="35.1" customHeight="1">
      <c r="A7" s="61">
        <v>3</v>
      </c>
      <c r="B7" s="62"/>
      <c r="C7" s="63"/>
      <c r="D7" s="64"/>
      <c r="E7" s="65"/>
      <c r="F7" s="66"/>
      <c r="G7" s="89"/>
      <c r="H7" s="88"/>
      <c r="I7" s="67"/>
      <c r="J7" s="67"/>
      <c r="K7" s="96"/>
      <c r="L7" s="67"/>
      <c r="M7" s="68"/>
      <c r="N7" s="91">
        <f t="shared" si="0"/>
        <v>0</v>
      </c>
      <c r="O7" s="95">
        <f t="shared" si="1"/>
        <v>0</v>
      </c>
      <c r="P7" s="91">
        <f t="shared" si="2"/>
        <v>0</v>
      </c>
      <c r="Q7" s="91">
        <f t="shared" si="3"/>
        <v>0</v>
      </c>
    </row>
    <row r="8" spans="1:17" ht="35.1" customHeight="1">
      <c r="A8" s="61">
        <v>4</v>
      </c>
      <c r="B8" s="62"/>
      <c r="C8" s="63"/>
      <c r="D8" s="64"/>
      <c r="E8" s="65"/>
      <c r="F8" s="66"/>
      <c r="G8" s="89"/>
      <c r="H8" s="88"/>
      <c r="I8" s="67"/>
      <c r="J8" s="67"/>
      <c r="K8" s="96"/>
      <c r="L8" s="67"/>
      <c r="M8" s="68"/>
      <c r="N8" s="91">
        <f t="shared" si="0"/>
        <v>0</v>
      </c>
      <c r="O8" s="95">
        <f t="shared" si="1"/>
        <v>0</v>
      </c>
      <c r="P8" s="91">
        <f t="shared" si="2"/>
        <v>0</v>
      </c>
      <c r="Q8" s="91">
        <f t="shared" si="3"/>
        <v>0</v>
      </c>
    </row>
    <row r="9" spans="1:17" ht="35.1" customHeight="1">
      <c r="A9" s="61">
        <v>5</v>
      </c>
      <c r="B9" s="64"/>
      <c r="C9" s="63"/>
      <c r="D9" s="64"/>
      <c r="E9" s="65"/>
      <c r="F9" s="66"/>
      <c r="G9" s="89"/>
      <c r="H9" s="88"/>
      <c r="I9" s="67"/>
      <c r="J9" s="67"/>
      <c r="K9" s="96"/>
      <c r="L9" s="67"/>
      <c r="M9" s="68"/>
      <c r="N9" s="91">
        <f t="shared" si="0"/>
        <v>0</v>
      </c>
      <c r="O9" s="95">
        <f t="shared" si="1"/>
        <v>0</v>
      </c>
      <c r="P9" s="91">
        <f t="shared" si="2"/>
        <v>0</v>
      </c>
      <c r="Q9" s="91">
        <f t="shared" si="3"/>
        <v>0</v>
      </c>
    </row>
    <row r="10" spans="1:17" ht="35.1" hidden="1" customHeight="1">
      <c r="A10" s="61">
        <v>6</v>
      </c>
      <c r="B10" s="62"/>
      <c r="C10" s="63"/>
      <c r="D10" s="64"/>
      <c r="E10" s="65"/>
      <c r="F10" s="66"/>
      <c r="G10" s="89"/>
      <c r="H10" s="88"/>
      <c r="I10" s="67"/>
      <c r="J10" s="67"/>
      <c r="K10" s="96"/>
      <c r="L10" s="67"/>
      <c r="M10" s="68"/>
      <c r="N10" s="91">
        <f t="shared" si="0"/>
        <v>0</v>
      </c>
      <c r="O10" s="95">
        <f t="shared" si="1"/>
        <v>0</v>
      </c>
      <c r="P10" s="91">
        <f t="shared" si="2"/>
        <v>0</v>
      </c>
      <c r="Q10" s="91">
        <f t="shared" si="3"/>
        <v>0</v>
      </c>
    </row>
    <row r="11" spans="1:17" ht="35.1" hidden="1" customHeight="1">
      <c r="A11" s="61">
        <v>7</v>
      </c>
      <c r="B11" s="62"/>
      <c r="C11" s="63"/>
      <c r="D11" s="64"/>
      <c r="E11" s="65"/>
      <c r="F11" s="66"/>
      <c r="G11" s="89"/>
      <c r="H11" s="88"/>
      <c r="I11" s="67"/>
      <c r="J11" s="67"/>
      <c r="K11" s="96"/>
      <c r="L11" s="67"/>
      <c r="M11" s="68"/>
      <c r="N11" s="91">
        <f t="shared" si="0"/>
        <v>0</v>
      </c>
      <c r="O11" s="95">
        <f t="shared" si="1"/>
        <v>0</v>
      </c>
      <c r="P11" s="91">
        <f t="shared" si="2"/>
        <v>0</v>
      </c>
      <c r="Q11" s="91">
        <f t="shared" si="3"/>
        <v>0</v>
      </c>
    </row>
    <row r="12" spans="1:17" ht="35.1" hidden="1" customHeight="1">
      <c r="A12" s="61">
        <v>8</v>
      </c>
      <c r="B12" s="62"/>
      <c r="C12" s="63"/>
      <c r="D12" s="64"/>
      <c r="E12" s="65"/>
      <c r="F12" s="66"/>
      <c r="G12" s="89"/>
      <c r="H12" s="88"/>
      <c r="I12" s="67"/>
      <c r="J12" s="67"/>
      <c r="K12" s="96"/>
      <c r="L12" s="67"/>
      <c r="M12" s="68"/>
      <c r="N12" s="91">
        <f t="shared" si="0"/>
        <v>0</v>
      </c>
      <c r="O12" s="95">
        <f t="shared" si="1"/>
        <v>0</v>
      </c>
      <c r="P12" s="91">
        <f t="shared" si="2"/>
        <v>0</v>
      </c>
      <c r="Q12" s="91">
        <f t="shared" si="3"/>
        <v>0</v>
      </c>
    </row>
    <row r="13" spans="1:17" ht="35.1" hidden="1" customHeight="1">
      <c r="A13" s="61">
        <v>9</v>
      </c>
      <c r="B13" s="62"/>
      <c r="C13" s="63"/>
      <c r="D13" s="64"/>
      <c r="E13" s="65"/>
      <c r="F13" s="66"/>
      <c r="G13" s="89"/>
      <c r="H13" s="88"/>
      <c r="I13" s="67"/>
      <c r="J13" s="67"/>
      <c r="K13" s="96"/>
      <c r="L13" s="67"/>
      <c r="M13" s="68"/>
      <c r="N13" s="91">
        <f t="shared" si="0"/>
        <v>0</v>
      </c>
      <c r="O13" s="95">
        <f t="shared" si="1"/>
        <v>0</v>
      </c>
      <c r="P13" s="91">
        <f t="shared" si="2"/>
        <v>0</v>
      </c>
      <c r="Q13" s="91">
        <f t="shared" si="3"/>
        <v>0</v>
      </c>
    </row>
    <row r="14" spans="1:17" ht="35.1" hidden="1" customHeight="1">
      <c r="A14" s="61">
        <v>10</v>
      </c>
      <c r="B14" s="64"/>
      <c r="C14" s="63"/>
      <c r="D14" s="64"/>
      <c r="E14" s="65"/>
      <c r="F14" s="66"/>
      <c r="G14" s="89"/>
      <c r="H14" s="88"/>
      <c r="I14" s="67"/>
      <c r="J14" s="67"/>
      <c r="K14" s="96"/>
      <c r="L14" s="67"/>
      <c r="M14" s="68"/>
      <c r="N14" s="91">
        <f t="shared" si="0"/>
        <v>0</v>
      </c>
      <c r="O14" s="95">
        <f t="shared" si="1"/>
        <v>0</v>
      </c>
      <c r="P14" s="91">
        <f t="shared" si="2"/>
        <v>0</v>
      </c>
      <c r="Q14" s="91">
        <f t="shared" si="3"/>
        <v>0</v>
      </c>
    </row>
    <row r="15" spans="1:17" ht="35.1" customHeight="1">
      <c r="A15" s="254" t="s">
        <v>85</v>
      </c>
      <c r="B15" s="255"/>
      <c r="C15" s="255"/>
      <c r="D15" s="255"/>
      <c r="E15" s="255"/>
      <c r="F15" s="255"/>
      <c r="G15" s="255"/>
      <c r="H15" s="255"/>
      <c r="I15" s="255"/>
      <c r="J15" s="255"/>
      <c r="K15" s="255"/>
      <c r="L15" s="255"/>
      <c r="M15" s="255"/>
      <c r="N15" s="255"/>
      <c r="O15" s="256"/>
      <c r="P15" s="92">
        <f>SUM(P5:P14)</f>
        <v>0</v>
      </c>
      <c r="Q15" s="92">
        <f>SUM(Q5:Q14)</f>
        <v>0</v>
      </c>
    </row>
    <row r="17" spans="2:2">
      <c r="B17" s="52" t="s">
        <v>86</v>
      </c>
    </row>
  </sheetData>
  <mergeCells count="2">
    <mergeCell ref="F4:H4"/>
    <mergeCell ref="A15:O15"/>
  </mergeCells>
  <phoneticPr fontId="11"/>
  <dataValidations count="6">
    <dataValidation type="list" allowBlank="1" showInputMessage="1" showErrorMessage="1" sqref="H5:H14" xr:uid="{EB6520FA-FEBA-4578-B07D-334CE8AC80B8}">
      <formula1>"地域枠,従業員枠"</formula1>
    </dataValidation>
    <dataValidation type="list" allowBlank="1" showInputMessage="1" showErrorMessage="1" sqref="WVP983043:WVP983054 D65539:D65550 JD65539:JD65550 SZ65539:SZ65550 ACV65539:ACV65550 AMR65539:AMR65550 AWN65539:AWN65550 BGJ65539:BGJ65550 BQF65539:BQF65550 CAB65539:CAB65550 CJX65539:CJX65550 CTT65539:CTT65550 DDP65539:DDP65550 DNL65539:DNL65550 DXH65539:DXH65550 EHD65539:EHD65550 EQZ65539:EQZ65550 FAV65539:FAV65550 FKR65539:FKR65550 FUN65539:FUN65550 GEJ65539:GEJ65550 GOF65539:GOF65550 GYB65539:GYB65550 HHX65539:HHX65550 HRT65539:HRT65550 IBP65539:IBP65550 ILL65539:ILL65550 IVH65539:IVH65550 JFD65539:JFD65550 JOZ65539:JOZ65550 JYV65539:JYV65550 KIR65539:KIR65550 KSN65539:KSN65550 LCJ65539:LCJ65550 LMF65539:LMF65550 LWB65539:LWB65550 MFX65539:MFX65550 MPT65539:MPT65550 MZP65539:MZP65550 NJL65539:NJL65550 NTH65539:NTH65550 ODD65539:ODD65550 OMZ65539:OMZ65550 OWV65539:OWV65550 PGR65539:PGR65550 PQN65539:PQN65550 QAJ65539:QAJ65550 QKF65539:QKF65550 QUB65539:QUB65550 RDX65539:RDX65550 RNT65539:RNT65550 RXP65539:RXP65550 SHL65539:SHL65550 SRH65539:SRH65550 TBD65539:TBD65550 TKZ65539:TKZ65550 TUV65539:TUV65550 UER65539:UER65550 UON65539:UON65550 UYJ65539:UYJ65550 VIF65539:VIF65550 VSB65539:VSB65550 WBX65539:WBX65550 WLT65539:WLT65550 WVP65539:WVP65550 D131075:D131086 JD131075:JD131086 SZ131075:SZ131086 ACV131075:ACV131086 AMR131075:AMR131086 AWN131075:AWN131086 BGJ131075:BGJ131086 BQF131075:BQF131086 CAB131075:CAB131086 CJX131075:CJX131086 CTT131075:CTT131086 DDP131075:DDP131086 DNL131075:DNL131086 DXH131075:DXH131086 EHD131075:EHD131086 EQZ131075:EQZ131086 FAV131075:FAV131086 FKR131075:FKR131086 FUN131075:FUN131086 GEJ131075:GEJ131086 GOF131075:GOF131086 GYB131075:GYB131086 HHX131075:HHX131086 HRT131075:HRT131086 IBP131075:IBP131086 ILL131075:ILL131086 IVH131075:IVH131086 JFD131075:JFD131086 JOZ131075:JOZ131086 JYV131075:JYV131086 KIR131075:KIR131086 KSN131075:KSN131086 LCJ131075:LCJ131086 LMF131075:LMF131086 LWB131075:LWB131086 MFX131075:MFX131086 MPT131075:MPT131086 MZP131075:MZP131086 NJL131075:NJL131086 NTH131075:NTH131086 ODD131075:ODD131086 OMZ131075:OMZ131086 OWV131075:OWV131086 PGR131075:PGR131086 PQN131075:PQN131086 QAJ131075:QAJ131086 QKF131075:QKF131086 QUB131075:QUB131086 RDX131075:RDX131086 RNT131075:RNT131086 RXP131075:RXP131086 SHL131075:SHL131086 SRH131075:SRH131086 TBD131075:TBD131086 TKZ131075:TKZ131086 TUV131075:TUV131086 UER131075:UER131086 UON131075:UON131086 UYJ131075:UYJ131086 VIF131075:VIF131086 VSB131075:VSB131086 WBX131075:WBX131086 WLT131075:WLT131086 WVP131075:WVP131086 D196611:D196622 JD196611:JD196622 SZ196611:SZ196622 ACV196611:ACV196622 AMR196611:AMR196622 AWN196611:AWN196622 BGJ196611:BGJ196622 BQF196611:BQF196622 CAB196611:CAB196622 CJX196611:CJX196622 CTT196611:CTT196622 DDP196611:DDP196622 DNL196611:DNL196622 DXH196611:DXH196622 EHD196611:EHD196622 EQZ196611:EQZ196622 FAV196611:FAV196622 FKR196611:FKR196622 FUN196611:FUN196622 GEJ196611:GEJ196622 GOF196611:GOF196622 GYB196611:GYB196622 HHX196611:HHX196622 HRT196611:HRT196622 IBP196611:IBP196622 ILL196611:ILL196622 IVH196611:IVH196622 JFD196611:JFD196622 JOZ196611:JOZ196622 JYV196611:JYV196622 KIR196611:KIR196622 KSN196611:KSN196622 LCJ196611:LCJ196622 LMF196611:LMF196622 LWB196611:LWB196622 MFX196611:MFX196622 MPT196611:MPT196622 MZP196611:MZP196622 NJL196611:NJL196622 NTH196611:NTH196622 ODD196611:ODD196622 OMZ196611:OMZ196622 OWV196611:OWV196622 PGR196611:PGR196622 PQN196611:PQN196622 QAJ196611:QAJ196622 QKF196611:QKF196622 QUB196611:QUB196622 RDX196611:RDX196622 RNT196611:RNT196622 RXP196611:RXP196622 SHL196611:SHL196622 SRH196611:SRH196622 TBD196611:TBD196622 TKZ196611:TKZ196622 TUV196611:TUV196622 UER196611:UER196622 UON196611:UON196622 UYJ196611:UYJ196622 VIF196611:VIF196622 VSB196611:VSB196622 WBX196611:WBX196622 WLT196611:WLT196622 WVP196611:WVP196622 D262147:D262158 JD262147:JD262158 SZ262147:SZ262158 ACV262147:ACV262158 AMR262147:AMR262158 AWN262147:AWN262158 BGJ262147:BGJ262158 BQF262147:BQF262158 CAB262147:CAB262158 CJX262147:CJX262158 CTT262147:CTT262158 DDP262147:DDP262158 DNL262147:DNL262158 DXH262147:DXH262158 EHD262147:EHD262158 EQZ262147:EQZ262158 FAV262147:FAV262158 FKR262147:FKR262158 FUN262147:FUN262158 GEJ262147:GEJ262158 GOF262147:GOF262158 GYB262147:GYB262158 HHX262147:HHX262158 HRT262147:HRT262158 IBP262147:IBP262158 ILL262147:ILL262158 IVH262147:IVH262158 JFD262147:JFD262158 JOZ262147:JOZ262158 JYV262147:JYV262158 KIR262147:KIR262158 KSN262147:KSN262158 LCJ262147:LCJ262158 LMF262147:LMF262158 LWB262147:LWB262158 MFX262147:MFX262158 MPT262147:MPT262158 MZP262147:MZP262158 NJL262147:NJL262158 NTH262147:NTH262158 ODD262147:ODD262158 OMZ262147:OMZ262158 OWV262147:OWV262158 PGR262147:PGR262158 PQN262147:PQN262158 QAJ262147:QAJ262158 QKF262147:QKF262158 QUB262147:QUB262158 RDX262147:RDX262158 RNT262147:RNT262158 RXP262147:RXP262158 SHL262147:SHL262158 SRH262147:SRH262158 TBD262147:TBD262158 TKZ262147:TKZ262158 TUV262147:TUV262158 UER262147:UER262158 UON262147:UON262158 UYJ262147:UYJ262158 VIF262147:VIF262158 VSB262147:VSB262158 WBX262147:WBX262158 WLT262147:WLT262158 WVP262147:WVP262158 D327683:D327694 JD327683:JD327694 SZ327683:SZ327694 ACV327683:ACV327694 AMR327683:AMR327694 AWN327683:AWN327694 BGJ327683:BGJ327694 BQF327683:BQF327694 CAB327683:CAB327694 CJX327683:CJX327694 CTT327683:CTT327694 DDP327683:DDP327694 DNL327683:DNL327694 DXH327683:DXH327694 EHD327683:EHD327694 EQZ327683:EQZ327694 FAV327683:FAV327694 FKR327683:FKR327694 FUN327683:FUN327694 GEJ327683:GEJ327694 GOF327683:GOF327694 GYB327683:GYB327694 HHX327683:HHX327694 HRT327683:HRT327694 IBP327683:IBP327694 ILL327683:ILL327694 IVH327683:IVH327694 JFD327683:JFD327694 JOZ327683:JOZ327694 JYV327683:JYV327694 KIR327683:KIR327694 KSN327683:KSN327694 LCJ327683:LCJ327694 LMF327683:LMF327694 LWB327683:LWB327694 MFX327683:MFX327694 MPT327683:MPT327694 MZP327683:MZP327694 NJL327683:NJL327694 NTH327683:NTH327694 ODD327683:ODD327694 OMZ327683:OMZ327694 OWV327683:OWV327694 PGR327683:PGR327694 PQN327683:PQN327694 QAJ327683:QAJ327694 QKF327683:QKF327694 QUB327683:QUB327694 RDX327683:RDX327694 RNT327683:RNT327694 RXP327683:RXP327694 SHL327683:SHL327694 SRH327683:SRH327694 TBD327683:TBD327694 TKZ327683:TKZ327694 TUV327683:TUV327694 UER327683:UER327694 UON327683:UON327694 UYJ327683:UYJ327694 VIF327683:VIF327694 VSB327683:VSB327694 WBX327683:WBX327694 WLT327683:WLT327694 WVP327683:WVP327694 D393219:D393230 JD393219:JD393230 SZ393219:SZ393230 ACV393219:ACV393230 AMR393219:AMR393230 AWN393219:AWN393230 BGJ393219:BGJ393230 BQF393219:BQF393230 CAB393219:CAB393230 CJX393219:CJX393230 CTT393219:CTT393230 DDP393219:DDP393230 DNL393219:DNL393230 DXH393219:DXH393230 EHD393219:EHD393230 EQZ393219:EQZ393230 FAV393219:FAV393230 FKR393219:FKR393230 FUN393219:FUN393230 GEJ393219:GEJ393230 GOF393219:GOF393230 GYB393219:GYB393230 HHX393219:HHX393230 HRT393219:HRT393230 IBP393219:IBP393230 ILL393219:ILL393230 IVH393219:IVH393230 JFD393219:JFD393230 JOZ393219:JOZ393230 JYV393219:JYV393230 KIR393219:KIR393230 KSN393219:KSN393230 LCJ393219:LCJ393230 LMF393219:LMF393230 LWB393219:LWB393230 MFX393219:MFX393230 MPT393219:MPT393230 MZP393219:MZP393230 NJL393219:NJL393230 NTH393219:NTH393230 ODD393219:ODD393230 OMZ393219:OMZ393230 OWV393219:OWV393230 PGR393219:PGR393230 PQN393219:PQN393230 QAJ393219:QAJ393230 QKF393219:QKF393230 QUB393219:QUB393230 RDX393219:RDX393230 RNT393219:RNT393230 RXP393219:RXP393230 SHL393219:SHL393230 SRH393219:SRH393230 TBD393219:TBD393230 TKZ393219:TKZ393230 TUV393219:TUV393230 UER393219:UER393230 UON393219:UON393230 UYJ393219:UYJ393230 VIF393219:VIF393230 VSB393219:VSB393230 WBX393219:WBX393230 WLT393219:WLT393230 WVP393219:WVP393230 D458755:D458766 JD458755:JD458766 SZ458755:SZ458766 ACV458755:ACV458766 AMR458755:AMR458766 AWN458755:AWN458766 BGJ458755:BGJ458766 BQF458755:BQF458766 CAB458755:CAB458766 CJX458755:CJX458766 CTT458755:CTT458766 DDP458755:DDP458766 DNL458755:DNL458766 DXH458755:DXH458766 EHD458755:EHD458766 EQZ458755:EQZ458766 FAV458755:FAV458766 FKR458755:FKR458766 FUN458755:FUN458766 GEJ458755:GEJ458766 GOF458755:GOF458766 GYB458755:GYB458766 HHX458755:HHX458766 HRT458755:HRT458766 IBP458755:IBP458766 ILL458755:ILL458766 IVH458755:IVH458766 JFD458755:JFD458766 JOZ458755:JOZ458766 JYV458755:JYV458766 KIR458755:KIR458766 KSN458755:KSN458766 LCJ458755:LCJ458766 LMF458755:LMF458766 LWB458755:LWB458766 MFX458755:MFX458766 MPT458755:MPT458766 MZP458755:MZP458766 NJL458755:NJL458766 NTH458755:NTH458766 ODD458755:ODD458766 OMZ458755:OMZ458766 OWV458755:OWV458766 PGR458755:PGR458766 PQN458755:PQN458766 QAJ458755:QAJ458766 QKF458755:QKF458766 QUB458755:QUB458766 RDX458755:RDX458766 RNT458755:RNT458766 RXP458755:RXP458766 SHL458755:SHL458766 SRH458755:SRH458766 TBD458755:TBD458766 TKZ458755:TKZ458766 TUV458755:TUV458766 UER458755:UER458766 UON458755:UON458766 UYJ458755:UYJ458766 VIF458755:VIF458766 VSB458755:VSB458766 WBX458755:WBX458766 WLT458755:WLT458766 WVP458755:WVP458766 D524291:D524302 JD524291:JD524302 SZ524291:SZ524302 ACV524291:ACV524302 AMR524291:AMR524302 AWN524291:AWN524302 BGJ524291:BGJ524302 BQF524291:BQF524302 CAB524291:CAB524302 CJX524291:CJX524302 CTT524291:CTT524302 DDP524291:DDP524302 DNL524291:DNL524302 DXH524291:DXH524302 EHD524291:EHD524302 EQZ524291:EQZ524302 FAV524291:FAV524302 FKR524291:FKR524302 FUN524291:FUN524302 GEJ524291:GEJ524302 GOF524291:GOF524302 GYB524291:GYB524302 HHX524291:HHX524302 HRT524291:HRT524302 IBP524291:IBP524302 ILL524291:ILL524302 IVH524291:IVH524302 JFD524291:JFD524302 JOZ524291:JOZ524302 JYV524291:JYV524302 KIR524291:KIR524302 KSN524291:KSN524302 LCJ524291:LCJ524302 LMF524291:LMF524302 LWB524291:LWB524302 MFX524291:MFX524302 MPT524291:MPT524302 MZP524291:MZP524302 NJL524291:NJL524302 NTH524291:NTH524302 ODD524291:ODD524302 OMZ524291:OMZ524302 OWV524291:OWV524302 PGR524291:PGR524302 PQN524291:PQN524302 QAJ524291:QAJ524302 QKF524291:QKF524302 QUB524291:QUB524302 RDX524291:RDX524302 RNT524291:RNT524302 RXP524291:RXP524302 SHL524291:SHL524302 SRH524291:SRH524302 TBD524291:TBD524302 TKZ524291:TKZ524302 TUV524291:TUV524302 UER524291:UER524302 UON524291:UON524302 UYJ524291:UYJ524302 VIF524291:VIF524302 VSB524291:VSB524302 WBX524291:WBX524302 WLT524291:WLT524302 WVP524291:WVP524302 D589827:D589838 JD589827:JD589838 SZ589827:SZ589838 ACV589827:ACV589838 AMR589827:AMR589838 AWN589827:AWN589838 BGJ589827:BGJ589838 BQF589827:BQF589838 CAB589827:CAB589838 CJX589827:CJX589838 CTT589827:CTT589838 DDP589827:DDP589838 DNL589827:DNL589838 DXH589827:DXH589838 EHD589827:EHD589838 EQZ589827:EQZ589838 FAV589827:FAV589838 FKR589827:FKR589838 FUN589827:FUN589838 GEJ589827:GEJ589838 GOF589827:GOF589838 GYB589827:GYB589838 HHX589827:HHX589838 HRT589827:HRT589838 IBP589827:IBP589838 ILL589827:ILL589838 IVH589827:IVH589838 JFD589827:JFD589838 JOZ589827:JOZ589838 JYV589827:JYV589838 KIR589827:KIR589838 KSN589827:KSN589838 LCJ589827:LCJ589838 LMF589827:LMF589838 LWB589827:LWB589838 MFX589827:MFX589838 MPT589827:MPT589838 MZP589827:MZP589838 NJL589827:NJL589838 NTH589827:NTH589838 ODD589827:ODD589838 OMZ589827:OMZ589838 OWV589827:OWV589838 PGR589827:PGR589838 PQN589827:PQN589838 QAJ589827:QAJ589838 QKF589827:QKF589838 QUB589827:QUB589838 RDX589827:RDX589838 RNT589827:RNT589838 RXP589827:RXP589838 SHL589827:SHL589838 SRH589827:SRH589838 TBD589827:TBD589838 TKZ589827:TKZ589838 TUV589827:TUV589838 UER589827:UER589838 UON589827:UON589838 UYJ589827:UYJ589838 VIF589827:VIF589838 VSB589827:VSB589838 WBX589827:WBX589838 WLT589827:WLT589838 WVP589827:WVP589838 D655363:D655374 JD655363:JD655374 SZ655363:SZ655374 ACV655363:ACV655374 AMR655363:AMR655374 AWN655363:AWN655374 BGJ655363:BGJ655374 BQF655363:BQF655374 CAB655363:CAB655374 CJX655363:CJX655374 CTT655363:CTT655374 DDP655363:DDP655374 DNL655363:DNL655374 DXH655363:DXH655374 EHD655363:EHD655374 EQZ655363:EQZ655374 FAV655363:FAV655374 FKR655363:FKR655374 FUN655363:FUN655374 GEJ655363:GEJ655374 GOF655363:GOF655374 GYB655363:GYB655374 HHX655363:HHX655374 HRT655363:HRT655374 IBP655363:IBP655374 ILL655363:ILL655374 IVH655363:IVH655374 JFD655363:JFD655374 JOZ655363:JOZ655374 JYV655363:JYV655374 KIR655363:KIR655374 KSN655363:KSN655374 LCJ655363:LCJ655374 LMF655363:LMF655374 LWB655363:LWB655374 MFX655363:MFX655374 MPT655363:MPT655374 MZP655363:MZP655374 NJL655363:NJL655374 NTH655363:NTH655374 ODD655363:ODD655374 OMZ655363:OMZ655374 OWV655363:OWV655374 PGR655363:PGR655374 PQN655363:PQN655374 QAJ655363:QAJ655374 QKF655363:QKF655374 QUB655363:QUB655374 RDX655363:RDX655374 RNT655363:RNT655374 RXP655363:RXP655374 SHL655363:SHL655374 SRH655363:SRH655374 TBD655363:TBD655374 TKZ655363:TKZ655374 TUV655363:TUV655374 UER655363:UER655374 UON655363:UON655374 UYJ655363:UYJ655374 VIF655363:VIF655374 VSB655363:VSB655374 WBX655363:WBX655374 WLT655363:WLT655374 WVP655363:WVP655374 D720899:D720910 JD720899:JD720910 SZ720899:SZ720910 ACV720899:ACV720910 AMR720899:AMR720910 AWN720899:AWN720910 BGJ720899:BGJ720910 BQF720899:BQF720910 CAB720899:CAB720910 CJX720899:CJX720910 CTT720899:CTT720910 DDP720899:DDP720910 DNL720899:DNL720910 DXH720899:DXH720910 EHD720899:EHD720910 EQZ720899:EQZ720910 FAV720899:FAV720910 FKR720899:FKR720910 FUN720899:FUN720910 GEJ720899:GEJ720910 GOF720899:GOF720910 GYB720899:GYB720910 HHX720899:HHX720910 HRT720899:HRT720910 IBP720899:IBP720910 ILL720899:ILL720910 IVH720899:IVH720910 JFD720899:JFD720910 JOZ720899:JOZ720910 JYV720899:JYV720910 KIR720899:KIR720910 KSN720899:KSN720910 LCJ720899:LCJ720910 LMF720899:LMF720910 LWB720899:LWB720910 MFX720899:MFX720910 MPT720899:MPT720910 MZP720899:MZP720910 NJL720899:NJL720910 NTH720899:NTH720910 ODD720899:ODD720910 OMZ720899:OMZ720910 OWV720899:OWV720910 PGR720899:PGR720910 PQN720899:PQN720910 QAJ720899:QAJ720910 QKF720899:QKF720910 QUB720899:QUB720910 RDX720899:RDX720910 RNT720899:RNT720910 RXP720899:RXP720910 SHL720899:SHL720910 SRH720899:SRH720910 TBD720899:TBD720910 TKZ720899:TKZ720910 TUV720899:TUV720910 UER720899:UER720910 UON720899:UON720910 UYJ720899:UYJ720910 VIF720899:VIF720910 VSB720899:VSB720910 WBX720899:WBX720910 WLT720899:WLT720910 WVP720899:WVP720910 D786435:D786446 JD786435:JD786446 SZ786435:SZ786446 ACV786435:ACV786446 AMR786435:AMR786446 AWN786435:AWN786446 BGJ786435:BGJ786446 BQF786435:BQF786446 CAB786435:CAB786446 CJX786435:CJX786446 CTT786435:CTT786446 DDP786435:DDP786446 DNL786435:DNL786446 DXH786435:DXH786446 EHD786435:EHD786446 EQZ786435:EQZ786446 FAV786435:FAV786446 FKR786435:FKR786446 FUN786435:FUN786446 GEJ786435:GEJ786446 GOF786435:GOF786446 GYB786435:GYB786446 HHX786435:HHX786446 HRT786435:HRT786446 IBP786435:IBP786446 ILL786435:ILL786446 IVH786435:IVH786446 JFD786435:JFD786446 JOZ786435:JOZ786446 JYV786435:JYV786446 KIR786435:KIR786446 KSN786435:KSN786446 LCJ786435:LCJ786446 LMF786435:LMF786446 LWB786435:LWB786446 MFX786435:MFX786446 MPT786435:MPT786446 MZP786435:MZP786446 NJL786435:NJL786446 NTH786435:NTH786446 ODD786435:ODD786446 OMZ786435:OMZ786446 OWV786435:OWV786446 PGR786435:PGR786446 PQN786435:PQN786446 QAJ786435:QAJ786446 QKF786435:QKF786446 QUB786435:QUB786446 RDX786435:RDX786446 RNT786435:RNT786446 RXP786435:RXP786446 SHL786435:SHL786446 SRH786435:SRH786446 TBD786435:TBD786446 TKZ786435:TKZ786446 TUV786435:TUV786446 UER786435:UER786446 UON786435:UON786446 UYJ786435:UYJ786446 VIF786435:VIF786446 VSB786435:VSB786446 WBX786435:WBX786446 WLT786435:WLT786446 WVP786435:WVP786446 D851971:D851982 JD851971:JD851982 SZ851971:SZ851982 ACV851971:ACV851982 AMR851971:AMR851982 AWN851971:AWN851982 BGJ851971:BGJ851982 BQF851971:BQF851982 CAB851971:CAB851982 CJX851971:CJX851982 CTT851971:CTT851982 DDP851971:DDP851982 DNL851971:DNL851982 DXH851971:DXH851982 EHD851971:EHD851982 EQZ851971:EQZ851982 FAV851971:FAV851982 FKR851971:FKR851982 FUN851971:FUN851982 GEJ851971:GEJ851982 GOF851971:GOF851982 GYB851971:GYB851982 HHX851971:HHX851982 HRT851971:HRT851982 IBP851971:IBP851982 ILL851971:ILL851982 IVH851971:IVH851982 JFD851971:JFD851982 JOZ851971:JOZ851982 JYV851971:JYV851982 KIR851971:KIR851982 KSN851971:KSN851982 LCJ851971:LCJ851982 LMF851971:LMF851982 LWB851971:LWB851982 MFX851971:MFX851982 MPT851971:MPT851982 MZP851971:MZP851982 NJL851971:NJL851982 NTH851971:NTH851982 ODD851971:ODD851982 OMZ851971:OMZ851982 OWV851971:OWV851982 PGR851971:PGR851982 PQN851971:PQN851982 QAJ851971:QAJ851982 QKF851971:QKF851982 QUB851971:QUB851982 RDX851971:RDX851982 RNT851971:RNT851982 RXP851971:RXP851982 SHL851971:SHL851982 SRH851971:SRH851982 TBD851971:TBD851982 TKZ851971:TKZ851982 TUV851971:TUV851982 UER851971:UER851982 UON851971:UON851982 UYJ851971:UYJ851982 VIF851971:VIF851982 VSB851971:VSB851982 WBX851971:WBX851982 WLT851971:WLT851982 WVP851971:WVP851982 D917507:D917518 JD917507:JD917518 SZ917507:SZ917518 ACV917507:ACV917518 AMR917507:AMR917518 AWN917507:AWN917518 BGJ917507:BGJ917518 BQF917507:BQF917518 CAB917507:CAB917518 CJX917507:CJX917518 CTT917507:CTT917518 DDP917507:DDP917518 DNL917507:DNL917518 DXH917507:DXH917518 EHD917507:EHD917518 EQZ917507:EQZ917518 FAV917507:FAV917518 FKR917507:FKR917518 FUN917507:FUN917518 GEJ917507:GEJ917518 GOF917507:GOF917518 GYB917507:GYB917518 HHX917507:HHX917518 HRT917507:HRT917518 IBP917507:IBP917518 ILL917507:ILL917518 IVH917507:IVH917518 JFD917507:JFD917518 JOZ917507:JOZ917518 JYV917507:JYV917518 KIR917507:KIR917518 KSN917507:KSN917518 LCJ917507:LCJ917518 LMF917507:LMF917518 LWB917507:LWB917518 MFX917507:MFX917518 MPT917507:MPT917518 MZP917507:MZP917518 NJL917507:NJL917518 NTH917507:NTH917518 ODD917507:ODD917518 OMZ917507:OMZ917518 OWV917507:OWV917518 PGR917507:PGR917518 PQN917507:PQN917518 QAJ917507:QAJ917518 QKF917507:QKF917518 QUB917507:QUB917518 RDX917507:RDX917518 RNT917507:RNT917518 RXP917507:RXP917518 SHL917507:SHL917518 SRH917507:SRH917518 TBD917507:TBD917518 TKZ917507:TKZ917518 TUV917507:TUV917518 UER917507:UER917518 UON917507:UON917518 UYJ917507:UYJ917518 VIF917507:VIF917518 VSB917507:VSB917518 WBX917507:WBX917518 WLT917507:WLT917518 WVP917507:WVP917518 D983043:D983054 JD983043:JD983054 SZ983043:SZ983054 ACV983043:ACV983054 AMR983043:AMR983054 AWN983043:AWN983054 BGJ983043:BGJ983054 BQF983043:BQF983054 CAB983043:CAB983054 CJX983043:CJX983054 CTT983043:CTT983054 DDP983043:DDP983054 DNL983043:DNL983054 DXH983043:DXH983054 EHD983043:EHD983054 EQZ983043:EQZ983054 FAV983043:FAV983054 FKR983043:FKR983054 FUN983043:FUN983054 GEJ983043:GEJ983054 GOF983043:GOF983054 GYB983043:GYB983054 HHX983043:HHX983054 HRT983043:HRT983054 IBP983043:IBP983054 ILL983043:ILL983054 IVH983043:IVH983054 JFD983043:JFD983054 JOZ983043:JOZ983054 JYV983043:JYV983054 KIR983043:KIR983054 KSN983043:KSN983054 LCJ983043:LCJ983054 LMF983043:LMF983054 LWB983043:LWB983054 MFX983043:MFX983054 MPT983043:MPT983054 MZP983043:MZP983054 NJL983043:NJL983054 NTH983043:NTH983054 ODD983043:ODD983054 OMZ983043:OMZ983054 OWV983043:OWV983054 PGR983043:PGR983054 PQN983043:PQN983054 QAJ983043:QAJ983054 QKF983043:QKF983054 QUB983043:QUB983054 RDX983043:RDX983054 RNT983043:RNT983054 RXP983043:RXP983054 SHL983043:SHL983054 SRH983043:SRH983054 TBD983043:TBD983054 TKZ983043:TKZ983054 TUV983043:TUV983054 UER983043:UER983054 UON983043:UON983054 UYJ983043:UYJ983054 VIF983043:VIF983054 VSB983043:VSB983054 WBX983043:WBX983054 WLT983043:WLT983054 WVP4:WVP14 JD4:JD14 SZ4:SZ14 ACV4:ACV14 AMR4:AMR14 AWN4:AWN14 BGJ4:BGJ14 BQF4:BQF14 CAB4:CAB14 CJX4:CJX14 CTT4:CTT14 DDP4:DDP14 DNL4:DNL14 DXH4:DXH14 EHD4:EHD14 EQZ4:EQZ14 FAV4:FAV14 FKR4:FKR14 FUN4:FUN14 GEJ4:GEJ14 GOF4:GOF14 GYB4:GYB14 HHX4:HHX14 HRT4:HRT14 IBP4:IBP14 ILL4:ILL14 IVH4:IVH14 JFD4:JFD14 JOZ4:JOZ14 JYV4:JYV14 KIR4:KIR14 KSN4:KSN14 LCJ4:LCJ14 LMF4:LMF14 LWB4:LWB14 MFX4:MFX14 MPT4:MPT14 MZP4:MZP14 NJL4:NJL14 NTH4:NTH14 ODD4:ODD14 OMZ4:OMZ14 OWV4:OWV14 PGR4:PGR14 PQN4:PQN14 QAJ4:QAJ14 QKF4:QKF14 QUB4:QUB14 RDX4:RDX14 RNT4:RNT14 RXP4:RXP14 SHL4:SHL14 SRH4:SRH14 TBD4:TBD14 TKZ4:TKZ14 TUV4:TUV14 UER4:UER14 UON4:UON14 UYJ4:UYJ14 VIF4:VIF14 VSB4:VSB14 WBX4:WBX14 WLT4:WLT14" xr:uid="{8E96AEA8-4CEC-489B-A674-45EF270FB9BE}">
      <formula1>"0,1,2,満3,3,4,5"</formula1>
    </dataValidation>
    <dataValidation type="list" allowBlank="1" showInputMessage="1" showErrorMessage="1" sqref="WVS983043:WVS983054 G65539:H65550 JG65539:JG65550 TC65539:TC65550 ACY65539:ACY65550 AMU65539:AMU65550 AWQ65539:AWQ65550 BGM65539:BGM65550 BQI65539:BQI65550 CAE65539:CAE65550 CKA65539:CKA65550 CTW65539:CTW65550 DDS65539:DDS65550 DNO65539:DNO65550 DXK65539:DXK65550 EHG65539:EHG65550 ERC65539:ERC65550 FAY65539:FAY65550 FKU65539:FKU65550 FUQ65539:FUQ65550 GEM65539:GEM65550 GOI65539:GOI65550 GYE65539:GYE65550 HIA65539:HIA65550 HRW65539:HRW65550 IBS65539:IBS65550 ILO65539:ILO65550 IVK65539:IVK65550 JFG65539:JFG65550 JPC65539:JPC65550 JYY65539:JYY65550 KIU65539:KIU65550 KSQ65539:KSQ65550 LCM65539:LCM65550 LMI65539:LMI65550 LWE65539:LWE65550 MGA65539:MGA65550 MPW65539:MPW65550 MZS65539:MZS65550 NJO65539:NJO65550 NTK65539:NTK65550 ODG65539:ODG65550 ONC65539:ONC65550 OWY65539:OWY65550 PGU65539:PGU65550 PQQ65539:PQQ65550 QAM65539:QAM65550 QKI65539:QKI65550 QUE65539:QUE65550 REA65539:REA65550 RNW65539:RNW65550 RXS65539:RXS65550 SHO65539:SHO65550 SRK65539:SRK65550 TBG65539:TBG65550 TLC65539:TLC65550 TUY65539:TUY65550 UEU65539:UEU65550 UOQ65539:UOQ65550 UYM65539:UYM65550 VII65539:VII65550 VSE65539:VSE65550 WCA65539:WCA65550 WLW65539:WLW65550 WVS65539:WVS65550 G131075:H131086 JG131075:JG131086 TC131075:TC131086 ACY131075:ACY131086 AMU131075:AMU131086 AWQ131075:AWQ131086 BGM131075:BGM131086 BQI131075:BQI131086 CAE131075:CAE131086 CKA131075:CKA131086 CTW131075:CTW131086 DDS131075:DDS131086 DNO131075:DNO131086 DXK131075:DXK131086 EHG131075:EHG131086 ERC131075:ERC131086 FAY131075:FAY131086 FKU131075:FKU131086 FUQ131075:FUQ131086 GEM131075:GEM131086 GOI131075:GOI131086 GYE131075:GYE131086 HIA131075:HIA131086 HRW131075:HRW131086 IBS131075:IBS131086 ILO131075:ILO131086 IVK131075:IVK131086 JFG131075:JFG131086 JPC131075:JPC131086 JYY131075:JYY131086 KIU131075:KIU131086 KSQ131075:KSQ131086 LCM131075:LCM131086 LMI131075:LMI131086 LWE131075:LWE131086 MGA131075:MGA131086 MPW131075:MPW131086 MZS131075:MZS131086 NJO131075:NJO131086 NTK131075:NTK131086 ODG131075:ODG131086 ONC131075:ONC131086 OWY131075:OWY131086 PGU131075:PGU131086 PQQ131075:PQQ131086 QAM131075:QAM131086 QKI131075:QKI131086 QUE131075:QUE131086 REA131075:REA131086 RNW131075:RNW131086 RXS131075:RXS131086 SHO131075:SHO131086 SRK131075:SRK131086 TBG131075:TBG131086 TLC131075:TLC131086 TUY131075:TUY131086 UEU131075:UEU131086 UOQ131075:UOQ131086 UYM131075:UYM131086 VII131075:VII131086 VSE131075:VSE131086 WCA131075:WCA131086 WLW131075:WLW131086 WVS131075:WVS131086 G196611:H196622 JG196611:JG196622 TC196611:TC196622 ACY196611:ACY196622 AMU196611:AMU196622 AWQ196611:AWQ196622 BGM196611:BGM196622 BQI196611:BQI196622 CAE196611:CAE196622 CKA196611:CKA196622 CTW196611:CTW196622 DDS196611:DDS196622 DNO196611:DNO196622 DXK196611:DXK196622 EHG196611:EHG196622 ERC196611:ERC196622 FAY196611:FAY196622 FKU196611:FKU196622 FUQ196611:FUQ196622 GEM196611:GEM196622 GOI196611:GOI196622 GYE196611:GYE196622 HIA196611:HIA196622 HRW196611:HRW196622 IBS196611:IBS196622 ILO196611:ILO196622 IVK196611:IVK196622 JFG196611:JFG196622 JPC196611:JPC196622 JYY196611:JYY196622 KIU196611:KIU196622 KSQ196611:KSQ196622 LCM196611:LCM196622 LMI196611:LMI196622 LWE196611:LWE196622 MGA196611:MGA196622 MPW196611:MPW196622 MZS196611:MZS196622 NJO196611:NJO196622 NTK196611:NTK196622 ODG196611:ODG196622 ONC196611:ONC196622 OWY196611:OWY196622 PGU196611:PGU196622 PQQ196611:PQQ196622 QAM196611:QAM196622 QKI196611:QKI196622 QUE196611:QUE196622 REA196611:REA196622 RNW196611:RNW196622 RXS196611:RXS196622 SHO196611:SHO196622 SRK196611:SRK196622 TBG196611:TBG196622 TLC196611:TLC196622 TUY196611:TUY196622 UEU196611:UEU196622 UOQ196611:UOQ196622 UYM196611:UYM196622 VII196611:VII196622 VSE196611:VSE196622 WCA196611:WCA196622 WLW196611:WLW196622 WVS196611:WVS196622 G262147:H262158 JG262147:JG262158 TC262147:TC262158 ACY262147:ACY262158 AMU262147:AMU262158 AWQ262147:AWQ262158 BGM262147:BGM262158 BQI262147:BQI262158 CAE262147:CAE262158 CKA262147:CKA262158 CTW262147:CTW262158 DDS262147:DDS262158 DNO262147:DNO262158 DXK262147:DXK262158 EHG262147:EHG262158 ERC262147:ERC262158 FAY262147:FAY262158 FKU262147:FKU262158 FUQ262147:FUQ262158 GEM262147:GEM262158 GOI262147:GOI262158 GYE262147:GYE262158 HIA262147:HIA262158 HRW262147:HRW262158 IBS262147:IBS262158 ILO262147:ILO262158 IVK262147:IVK262158 JFG262147:JFG262158 JPC262147:JPC262158 JYY262147:JYY262158 KIU262147:KIU262158 KSQ262147:KSQ262158 LCM262147:LCM262158 LMI262147:LMI262158 LWE262147:LWE262158 MGA262147:MGA262158 MPW262147:MPW262158 MZS262147:MZS262158 NJO262147:NJO262158 NTK262147:NTK262158 ODG262147:ODG262158 ONC262147:ONC262158 OWY262147:OWY262158 PGU262147:PGU262158 PQQ262147:PQQ262158 QAM262147:QAM262158 QKI262147:QKI262158 QUE262147:QUE262158 REA262147:REA262158 RNW262147:RNW262158 RXS262147:RXS262158 SHO262147:SHO262158 SRK262147:SRK262158 TBG262147:TBG262158 TLC262147:TLC262158 TUY262147:TUY262158 UEU262147:UEU262158 UOQ262147:UOQ262158 UYM262147:UYM262158 VII262147:VII262158 VSE262147:VSE262158 WCA262147:WCA262158 WLW262147:WLW262158 WVS262147:WVS262158 G327683:H327694 JG327683:JG327694 TC327683:TC327694 ACY327683:ACY327694 AMU327683:AMU327694 AWQ327683:AWQ327694 BGM327683:BGM327694 BQI327683:BQI327694 CAE327683:CAE327694 CKA327683:CKA327694 CTW327683:CTW327694 DDS327683:DDS327694 DNO327683:DNO327694 DXK327683:DXK327694 EHG327683:EHG327694 ERC327683:ERC327694 FAY327683:FAY327694 FKU327683:FKU327694 FUQ327683:FUQ327694 GEM327683:GEM327694 GOI327683:GOI327694 GYE327683:GYE327694 HIA327683:HIA327694 HRW327683:HRW327694 IBS327683:IBS327694 ILO327683:ILO327694 IVK327683:IVK327694 JFG327683:JFG327694 JPC327683:JPC327694 JYY327683:JYY327694 KIU327683:KIU327694 KSQ327683:KSQ327694 LCM327683:LCM327694 LMI327683:LMI327694 LWE327683:LWE327694 MGA327683:MGA327694 MPW327683:MPW327694 MZS327683:MZS327694 NJO327683:NJO327694 NTK327683:NTK327694 ODG327683:ODG327694 ONC327683:ONC327694 OWY327683:OWY327694 PGU327683:PGU327694 PQQ327683:PQQ327694 QAM327683:QAM327694 QKI327683:QKI327694 QUE327683:QUE327694 REA327683:REA327694 RNW327683:RNW327694 RXS327683:RXS327694 SHO327683:SHO327694 SRK327683:SRK327694 TBG327683:TBG327694 TLC327683:TLC327694 TUY327683:TUY327694 UEU327683:UEU327694 UOQ327683:UOQ327694 UYM327683:UYM327694 VII327683:VII327694 VSE327683:VSE327694 WCA327683:WCA327694 WLW327683:WLW327694 WVS327683:WVS327694 G393219:H393230 JG393219:JG393230 TC393219:TC393230 ACY393219:ACY393230 AMU393219:AMU393230 AWQ393219:AWQ393230 BGM393219:BGM393230 BQI393219:BQI393230 CAE393219:CAE393230 CKA393219:CKA393230 CTW393219:CTW393230 DDS393219:DDS393230 DNO393219:DNO393230 DXK393219:DXK393230 EHG393219:EHG393230 ERC393219:ERC393230 FAY393219:FAY393230 FKU393219:FKU393230 FUQ393219:FUQ393230 GEM393219:GEM393230 GOI393219:GOI393230 GYE393219:GYE393230 HIA393219:HIA393230 HRW393219:HRW393230 IBS393219:IBS393230 ILO393219:ILO393230 IVK393219:IVK393230 JFG393219:JFG393230 JPC393219:JPC393230 JYY393219:JYY393230 KIU393219:KIU393230 KSQ393219:KSQ393230 LCM393219:LCM393230 LMI393219:LMI393230 LWE393219:LWE393230 MGA393219:MGA393230 MPW393219:MPW393230 MZS393219:MZS393230 NJO393219:NJO393230 NTK393219:NTK393230 ODG393219:ODG393230 ONC393219:ONC393230 OWY393219:OWY393230 PGU393219:PGU393230 PQQ393219:PQQ393230 QAM393219:QAM393230 QKI393219:QKI393230 QUE393219:QUE393230 REA393219:REA393230 RNW393219:RNW393230 RXS393219:RXS393230 SHO393219:SHO393230 SRK393219:SRK393230 TBG393219:TBG393230 TLC393219:TLC393230 TUY393219:TUY393230 UEU393219:UEU393230 UOQ393219:UOQ393230 UYM393219:UYM393230 VII393219:VII393230 VSE393219:VSE393230 WCA393219:WCA393230 WLW393219:WLW393230 WVS393219:WVS393230 G458755:H458766 JG458755:JG458766 TC458755:TC458766 ACY458755:ACY458766 AMU458755:AMU458766 AWQ458755:AWQ458766 BGM458755:BGM458766 BQI458755:BQI458766 CAE458755:CAE458766 CKA458755:CKA458766 CTW458755:CTW458766 DDS458755:DDS458766 DNO458755:DNO458766 DXK458755:DXK458766 EHG458755:EHG458766 ERC458755:ERC458766 FAY458755:FAY458766 FKU458755:FKU458766 FUQ458755:FUQ458766 GEM458755:GEM458766 GOI458755:GOI458766 GYE458755:GYE458766 HIA458755:HIA458766 HRW458755:HRW458766 IBS458755:IBS458766 ILO458755:ILO458766 IVK458755:IVK458766 JFG458755:JFG458766 JPC458755:JPC458766 JYY458755:JYY458766 KIU458755:KIU458766 KSQ458755:KSQ458766 LCM458755:LCM458766 LMI458755:LMI458766 LWE458755:LWE458766 MGA458755:MGA458766 MPW458755:MPW458766 MZS458755:MZS458766 NJO458755:NJO458766 NTK458755:NTK458766 ODG458755:ODG458766 ONC458755:ONC458766 OWY458755:OWY458766 PGU458755:PGU458766 PQQ458755:PQQ458766 QAM458755:QAM458766 QKI458755:QKI458766 QUE458755:QUE458766 REA458755:REA458766 RNW458755:RNW458766 RXS458755:RXS458766 SHO458755:SHO458766 SRK458755:SRK458766 TBG458755:TBG458766 TLC458755:TLC458766 TUY458755:TUY458766 UEU458755:UEU458766 UOQ458755:UOQ458766 UYM458755:UYM458766 VII458755:VII458766 VSE458755:VSE458766 WCA458755:WCA458766 WLW458755:WLW458766 WVS458755:WVS458766 G524291:H524302 JG524291:JG524302 TC524291:TC524302 ACY524291:ACY524302 AMU524291:AMU524302 AWQ524291:AWQ524302 BGM524291:BGM524302 BQI524291:BQI524302 CAE524291:CAE524302 CKA524291:CKA524302 CTW524291:CTW524302 DDS524291:DDS524302 DNO524291:DNO524302 DXK524291:DXK524302 EHG524291:EHG524302 ERC524291:ERC524302 FAY524291:FAY524302 FKU524291:FKU524302 FUQ524291:FUQ524302 GEM524291:GEM524302 GOI524291:GOI524302 GYE524291:GYE524302 HIA524291:HIA524302 HRW524291:HRW524302 IBS524291:IBS524302 ILO524291:ILO524302 IVK524291:IVK524302 JFG524291:JFG524302 JPC524291:JPC524302 JYY524291:JYY524302 KIU524291:KIU524302 KSQ524291:KSQ524302 LCM524291:LCM524302 LMI524291:LMI524302 LWE524291:LWE524302 MGA524291:MGA524302 MPW524291:MPW524302 MZS524291:MZS524302 NJO524291:NJO524302 NTK524291:NTK524302 ODG524291:ODG524302 ONC524291:ONC524302 OWY524291:OWY524302 PGU524291:PGU524302 PQQ524291:PQQ524302 QAM524291:QAM524302 QKI524291:QKI524302 QUE524291:QUE524302 REA524291:REA524302 RNW524291:RNW524302 RXS524291:RXS524302 SHO524291:SHO524302 SRK524291:SRK524302 TBG524291:TBG524302 TLC524291:TLC524302 TUY524291:TUY524302 UEU524291:UEU524302 UOQ524291:UOQ524302 UYM524291:UYM524302 VII524291:VII524302 VSE524291:VSE524302 WCA524291:WCA524302 WLW524291:WLW524302 WVS524291:WVS524302 G589827:H589838 JG589827:JG589838 TC589827:TC589838 ACY589827:ACY589838 AMU589827:AMU589838 AWQ589827:AWQ589838 BGM589827:BGM589838 BQI589827:BQI589838 CAE589827:CAE589838 CKA589827:CKA589838 CTW589827:CTW589838 DDS589827:DDS589838 DNO589827:DNO589838 DXK589827:DXK589838 EHG589827:EHG589838 ERC589827:ERC589838 FAY589827:FAY589838 FKU589827:FKU589838 FUQ589827:FUQ589838 GEM589827:GEM589838 GOI589827:GOI589838 GYE589827:GYE589838 HIA589827:HIA589838 HRW589827:HRW589838 IBS589827:IBS589838 ILO589827:ILO589838 IVK589827:IVK589838 JFG589827:JFG589838 JPC589827:JPC589838 JYY589827:JYY589838 KIU589827:KIU589838 KSQ589827:KSQ589838 LCM589827:LCM589838 LMI589827:LMI589838 LWE589827:LWE589838 MGA589827:MGA589838 MPW589827:MPW589838 MZS589827:MZS589838 NJO589827:NJO589838 NTK589827:NTK589838 ODG589827:ODG589838 ONC589827:ONC589838 OWY589827:OWY589838 PGU589827:PGU589838 PQQ589827:PQQ589838 QAM589827:QAM589838 QKI589827:QKI589838 QUE589827:QUE589838 REA589827:REA589838 RNW589827:RNW589838 RXS589827:RXS589838 SHO589827:SHO589838 SRK589827:SRK589838 TBG589827:TBG589838 TLC589827:TLC589838 TUY589827:TUY589838 UEU589827:UEU589838 UOQ589827:UOQ589838 UYM589827:UYM589838 VII589827:VII589838 VSE589827:VSE589838 WCA589827:WCA589838 WLW589827:WLW589838 WVS589827:WVS589838 G655363:H655374 JG655363:JG655374 TC655363:TC655374 ACY655363:ACY655374 AMU655363:AMU655374 AWQ655363:AWQ655374 BGM655363:BGM655374 BQI655363:BQI655374 CAE655363:CAE655374 CKA655363:CKA655374 CTW655363:CTW655374 DDS655363:DDS655374 DNO655363:DNO655374 DXK655363:DXK655374 EHG655363:EHG655374 ERC655363:ERC655374 FAY655363:FAY655374 FKU655363:FKU655374 FUQ655363:FUQ655374 GEM655363:GEM655374 GOI655363:GOI655374 GYE655363:GYE655374 HIA655363:HIA655374 HRW655363:HRW655374 IBS655363:IBS655374 ILO655363:ILO655374 IVK655363:IVK655374 JFG655363:JFG655374 JPC655363:JPC655374 JYY655363:JYY655374 KIU655363:KIU655374 KSQ655363:KSQ655374 LCM655363:LCM655374 LMI655363:LMI655374 LWE655363:LWE655374 MGA655363:MGA655374 MPW655363:MPW655374 MZS655363:MZS655374 NJO655363:NJO655374 NTK655363:NTK655374 ODG655363:ODG655374 ONC655363:ONC655374 OWY655363:OWY655374 PGU655363:PGU655374 PQQ655363:PQQ655374 QAM655363:QAM655374 QKI655363:QKI655374 QUE655363:QUE655374 REA655363:REA655374 RNW655363:RNW655374 RXS655363:RXS655374 SHO655363:SHO655374 SRK655363:SRK655374 TBG655363:TBG655374 TLC655363:TLC655374 TUY655363:TUY655374 UEU655363:UEU655374 UOQ655363:UOQ655374 UYM655363:UYM655374 VII655363:VII655374 VSE655363:VSE655374 WCA655363:WCA655374 WLW655363:WLW655374 WVS655363:WVS655374 G720899:H720910 JG720899:JG720910 TC720899:TC720910 ACY720899:ACY720910 AMU720899:AMU720910 AWQ720899:AWQ720910 BGM720899:BGM720910 BQI720899:BQI720910 CAE720899:CAE720910 CKA720899:CKA720910 CTW720899:CTW720910 DDS720899:DDS720910 DNO720899:DNO720910 DXK720899:DXK720910 EHG720899:EHG720910 ERC720899:ERC720910 FAY720899:FAY720910 FKU720899:FKU720910 FUQ720899:FUQ720910 GEM720899:GEM720910 GOI720899:GOI720910 GYE720899:GYE720910 HIA720899:HIA720910 HRW720899:HRW720910 IBS720899:IBS720910 ILO720899:ILO720910 IVK720899:IVK720910 JFG720899:JFG720910 JPC720899:JPC720910 JYY720899:JYY720910 KIU720899:KIU720910 KSQ720899:KSQ720910 LCM720899:LCM720910 LMI720899:LMI720910 LWE720899:LWE720910 MGA720899:MGA720910 MPW720899:MPW720910 MZS720899:MZS720910 NJO720899:NJO720910 NTK720899:NTK720910 ODG720899:ODG720910 ONC720899:ONC720910 OWY720899:OWY720910 PGU720899:PGU720910 PQQ720899:PQQ720910 QAM720899:QAM720910 QKI720899:QKI720910 QUE720899:QUE720910 REA720899:REA720910 RNW720899:RNW720910 RXS720899:RXS720910 SHO720899:SHO720910 SRK720899:SRK720910 TBG720899:TBG720910 TLC720899:TLC720910 TUY720899:TUY720910 UEU720899:UEU720910 UOQ720899:UOQ720910 UYM720899:UYM720910 VII720899:VII720910 VSE720899:VSE720910 WCA720899:WCA720910 WLW720899:WLW720910 WVS720899:WVS720910 G786435:H786446 JG786435:JG786446 TC786435:TC786446 ACY786435:ACY786446 AMU786435:AMU786446 AWQ786435:AWQ786446 BGM786435:BGM786446 BQI786435:BQI786446 CAE786435:CAE786446 CKA786435:CKA786446 CTW786435:CTW786446 DDS786435:DDS786446 DNO786435:DNO786446 DXK786435:DXK786446 EHG786435:EHG786446 ERC786435:ERC786446 FAY786435:FAY786446 FKU786435:FKU786446 FUQ786435:FUQ786446 GEM786435:GEM786446 GOI786435:GOI786446 GYE786435:GYE786446 HIA786435:HIA786446 HRW786435:HRW786446 IBS786435:IBS786446 ILO786435:ILO786446 IVK786435:IVK786446 JFG786435:JFG786446 JPC786435:JPC786446 JYY786435:JYY786446 KIU786435:KIU786446 KSQ786435:KSQ786446 LCM786435:LCM786446 LMI786435:LMI786446 LWE786435:LWE786446 MGA786435:MGA786446 MPW786435:MPW786446 MZS786435:MZS786446 NJO786435:NJO786446 NTK786435:NTK786446 ODG786435:ODG786446 ONC786435:ONC786446 OWY786435:OWY786446 PGU786435:PGU786446 PQQ786435:PQQ786446 QAM786435:QAM786446 QKI786435:QKI786446 QUE786435:QUE786446 REA786435:REA786446 RNW786435:RNW786446 RXS786435:RXS786446 SHO786435:SHO786446 SRK786435:SRK786446 TBG786435:TBG786446 TLC786435:TLC786446 TUY786435:TUY786446 UEU786435:UEU786446 UOQ786435:UOQ786446 UYM786435:UYM786446 VII786435:VII786446 VSE786435:VSE786446 WCA786435:WCA786446 WLW786435:WLW786446 WVS786435:WVS786446 G851971:H851982 JG851971:JG851982 TC851971:TC851982 ACY851971:ACY851982 AMU851971:AMU851982 AWQ851971:AWQ851982 BGM851971:BGM851982 BQI851971:BQI851982 CAE851971:CAE851982 CKA851971:CKA851982 CTW851971:CTW851982 DDS851971:DDS851982 DNO851971:DNO851982 DXK851971:DXK851982 EHG851971:EHG851982 ERC851971:ERC851982 FAY851971:FAY851982 FKU851971:FKU851982 FUQ851971:FUQ851982 GEM851971:GEM851982 GOI851971:GOI851982 GYE851971:GYE851982 HIA851971:HIA851982 HRW851971:HRW851982 IBS851971:IBS851982 ILO851971:ILO851982 IVK851971:IVK851982 JFG851971:JFG851982 JPC851971:JPC851982 JYY851971:JYY851982 KIU851971:KIU851982 KSQ851971:KSQ851982 LCM851971:LCM851982 LMI851971:LMI851982 LWE851971:LWE851982 MGA851971:MGA851982 MPW851971:MPW851982 MZS851971:MZS851982 NJO851971:NJO851982 NTK851971:NTK851982 ODG851971:ODG851982 ONC851971:ONC851982 OWY851971:OWY851982 PGU851971:PGU851982 PQQ851971:PQQ851982 QAM851971:QAM851982 QKI851971:QKI851982 QUE851971:QUE851982 REA851971:REA851982 RNW851971:RNW851982 RXS851971:RXS851982 SHO851971:SHO851982 SRK851971:SRK851982 TBG851971:TBG851982 TLC851971:TLC851982 TUY851971:TUY851982 UEU851971:UEU851982 UOQ851971:UOQ851982 UYM851971:UYM851982 VII851971:VII851982 VSE851971:VSE851982 WCA851971:WCA851982 WLW851971:WLW851982 WVS851971:WVS851982 G917507:H917518 JG917507:JG917518 TC917507:TC917518 ACY917507:ACY917518 AMU917507:AMU917518 AWQ917507:AWQ917518 BGM917507:BGM917518 BQI917507:BQI917518 CAE917507:CAE917518 CKA917507:CKA917518 CTW917507:CTW917518 DDS917507:DDS917518 DNO917507:DNO917518 DXK917507:DXK917518 EHG917507:EHG917518 ERC917507:ERC917518 FAY917507:FAY917518 FKU917507:FKU917518 FUQ917507:FUQ917518 GEM917507:GEM917518 GOI917507:GOI917518 GYE917507:GYE917518 HIA917507:HIA917518 HRW917507:HRW917518 IBS917507:IBS917518 ILO917507:ILO917518 IVK917507:IVK917518 JFG917507:JFG917518 JPC917507:JPC917518 JYY917507:JYY917518 KIU917507:KIU917518 KSQ917507:KSQ917518 LCM917507:LCM917518 LMI917507:LMI917518 LWE917507:LWE917518 MGA917507:MGA917518 MPW917507:MPW917518 MZS917507:MZS917518 NJO917507:NJO917518 NTK917507:NTK917518 ODG917507:ODG917518 ONC917507:ONC917518 OWY917507:OWY917518 PGU917507:PGU917518 PQQ917507:PQQ917518 QAM917507:QAM917518 QKI917507:QKI917518 QUE917507:QUE917518 REA917507:REA917518 RNW917507:RNW917518 RXS917507:RXS917518 SHO917507:SHO917518 SRK917507:SRK917518 TBG917507:TBG917518 TLC917507:TLC917518 TUY917507:TUY917518 UEU917507:UEU917518 UOQ917507:UOQ917518 UYM917507:UYM917518 VII917507:VII917518 VSE917507:VSE917518 WCA917507:WCA917518 WLW917507:WLW917518 WVS917507:WVS917518 G983043:H983054 JG983043:JG983054 TC983043:TC983054 ACY983043:ACY983054 AMU983043:AMU983054 AWQ983043:AWQ983054 BGM983043:BGM983054 BQI983043:BQI983054 CAE983043:CAE983054 CKA983043:CKA983054 CTW983043:CTW983054 DDS983043:DDS983054 DNO983043:DNO983054 DXK983043:DXK983054 EHG983043:EHG983054 ERC983043:ERC983054 FAY983043:FAY983054 FKU983043:FKU983054 FUQ983043:FUQ983054 GEM983043:GEM983054 GOI983043:GOI983054 GYE983043:GYE983054 HIA983043:HIA983054 HRW983043:HRW983054 IBS983043:IBS983054 ILO983043:ILO983054 IVK983043:IVK983054 JFG983043:JFG983054 JPC983043:JPC983054 JYY983043:JYY983054 KIU983043:KIU983054 KSQ983043:KSQ983054 LCM983043:LCM983054 LMI983043:LMI983054 LWE983043:LWE983054 MGA983043:MGA983054 MPW983043:MPW983054 MZS983043:MZS983054 NJO983043:NJO983054 NTK983043:NTK983054 ODG983043:ODG983054 ONC983043:ONC983054 OWY983043:OWY983054 PGU983043:PGU983054 PQQ983043:PQQ983054 QAM983043:QAM983054 QKI983043:QKI983054 QUE983043:QUE983054 REA983043:REA983054 RNW983043:RNW983054 RXS983043:RXS983054 SHO983043:SHO983054 SRK983043:SRK983054 TBG983043:TBG983054 TLC983043:TLC983054 TUY983043:TUY983054 UEU983043:UEU983054 UOQ983043:UOQ983054 UYM983043:UYM983054 VII983043:VII983054 VSE983043:VSE983054 WCA983043:WCA983054 WLW983043:WLW983054 WVS4:WVS14 JG4:JG14 TC4:TC14 ACY4:ACY14 AMU4:AMU14 AWQ4:AWQ14 BGM4:BGM14 BQI4:BQI14 CAE4:CAE14 CKA4:CKA14 CTW4:CTW14 DDS4:DDS14 DNO4:DNO14 DXK4:DXK14 EHG4:EHG14 ERC4:ERC14 FAY4:FAY14 FKU4:FKU14 FUQ4:FUQ14 GEM4:GEM14 GOI4:GOI14 GYE4:GYE14 HIA4:HIA14 HRW4:HRW14 IBS4:IBS14 ILO4:ILO14 IVK4:IVK14 JFG4:JFG14 JPC4:JPC14 JYY4:JYY14 KIU4:KIU14 KSQ4:KSQ14 LCM4:LCM14 LMI4:LMI14 LWE4:LWE14 MGA4:MGA14 MPW4:MPW14 MZS4:MZS14 NJO4:NJO14 NTK4:NTK14 ODG4:ODG14 ONC4:ONC14 OWY4:OWY14 PGU4:PGU14 PQQ4:PQQ14 QAM4:QAM14 QKI4:QKI14 QUE4:QUE14 REA4:REA14 RNW4:RNW14 RXS4:RXS14 SHO4:SHO14 SRK4:SRK14 TBG4:TBG14 TLC4:TLC14 TUY4:TUY14 UEU4:UEU14 UOQ4:UOQ14 UYM4:UYM14 VII4:VII14 VSE4:VSE14 WCA4:WCA14 WLW4:WLW14 G5:G14" xr:uid="{CA8FA617-2690-40EB-9747-196298523B84}">
      <formula1>"標準,短時間"</formula1>
    </dataValidation>
    <dataValidation type="list" allowBlank="1" showInputMessage="1" showErrorMessage="1" sqref="WVR983043:WVR983054 F65539:F65550 JF65539:JF65550 TB65539:TB65550 ACX65539:ACX65550 AMT65539:AMT65550 AWP65539:AWP65550 BGL65539:BGL65550 BQH65539:BQH65550 CAD65539:CAD65550 CJZ65539:CJZ65550 CTV65539:CTV65550 DDR65539:DDR65550 DNN65539:DNN65550 DXJ65539:DXJ65550 EHF65539:EHF65550 ERB65539:ERB65550 FAX65539:FAX65550 FKT65539:FKT65550 FUP65539:FUP65550 GEL65539:GEL65550 GOH65539:GOH65550 GYD65539:GYD65550 HHZ65539:HHZ65550 HRV65539:HRV65550 IBR65539:IBR65550 ILN65539:ILN65550 IVJ65539:IVJ65550 JFF65539:JFF65550 JPB65539:JPB65550 JYX65539:JYX65550 KIT65539:KIT65550 KSP65539:KSP65550 LCL65539:LCL65550 LMH65539:LMH65550 LWD65539:LWD65550 MFZ65539:MFZ65550 MPV65539:MPV65550 MZR65539:MZR65550 NJN65539:NJN65550 NTJ65539:NTJ65550 ODF65539:ODF65550 ONB65539:ONB65550 OWX65539:OWX65550 PGT65539:PGT65550 PQP65539:PQP65550 QAL65539:QAL65550 QKH65539:QKH65550 QUD65539:QUD65550 RDZ65539:RDZ65550 RNV65539:RNV65550 RXR65539:RXR65550 SHN65539:SHN65550 SRJ65539:SRJ65550 TBF65539:TBF65550 TLB65539:TLB65550 TUX65539:TUX65550 UET65539:UET65550 UOP65539:UOP65550 UYL65539:UYL65550 VIH65539:VIH65550 VSD65539:VSD65550 WBZ65539:WBZ65550 WLV65539:WLV65550 WVR65539:WVR65550 F131075:F131086 JF131075:JF131086 TB131075:TB131086 ACX131075:ACX131086 AMT131075:AMT131086 AWP131075:AWP131086 BGL131075:BGL131086 BQH131075:BQH131086 CAD131075:CAD131086 CJZ131075:CJZ131086 CTV131075:CTV131086 DDR131075:DDR131086 DNN131075:DNN131086 DXJ131075:DXJ131086 EHF131075:EHF131086 ERB131075:ERB131086 FAX131075:FAX131086 FKT131075:FKT131086 FUP131075:FUP131086 GEL131075:GEL131086 GOH131075:GOH131086 GYD131075:GYD131086 HHZ131075:HHZ131086 HRV131075:HRV131086 IBR131075:IBR131086 ILN131075:ILN131086 IVJ131075:IVJ131086 JFF131075:JFF131086 JPB131075:JPB131086 JYX131075:JYX131086 KIT131075:KIT131086 KSP131075:KSP131086 LCL131075:LCL131086 LMH131075:LMH131086 LWD131075:LWD131086 MFZ131075:MFZ131086 MPV131075:MPV131086 MZR131075:MZR131086 NJN131075:NJN131086 NTJ131075:NTJ131086 ODF131075:ODF131086 ONB131075:ONB131086 OWX131075:OWX131086 PGT131075:PGT131086 PQP131075:PQP131086 QAL131075:QAL131086 QKH131075:QKH131086 QUD131075:QUD131086 RDZ131075:RDZ131086 RNV131075:RNV131086 RXR131075:RXR131086 SHN131075:SHN131086 SRJ131075:SRJ131086 TBF131075:TBF131086 TLB131075:TLB131086 TUX131075:TUX131086 UET131075:UET131086 UOP131075:UOP131086 UYL131075:UYL131086 VIH131075:VIH131086 VSD131075:VSD131086 WBZ131075:WBZ131086 WLV131075:WLV131086 WVR131075:WVR131086 F196611:F196622 JF196611:JF196622 TB196611:TB196622 ACX196611:ACX196622 AMT196611:AMT196622 AWP196611:AWP196622 BGL196611:BGL196622 BQH196611:BQH196622 CAD196611:CAD196622 CJZ196611:CJZ196622 CTV196611:CTV196622 DDR196611:DDR196622 DNN196611:DNN196622 DXJ196611:DXJ196622 EHF196611:EHF196622 ERB196611:ERB196622 FAX196611:FAX196622 FKT196611:FKT196622 FUP196611:FUP196622 GEL196611:GEL196622 GOH196611:GOH196622 GYD196611:GYD196622 HHZ196611:HHZ196622 HRV196611:HRV196622 IBR196611:IBR196622 ILN196611:ILN196622 IVJ196611:IVJ196622 JFF196611:JFF196622 JPB196611:JPB196622 JYX196611:JYX196622 KIT196611:KIT196622 KSP196611:KSP196622 LCL196611:LCL196622 LMH196611:LMH196622 LWD196611:LWD196622 MFZ196611:MFZ196622 MPV196611:MPV196622 MZR196611:MZR196622 NJN196611:NJN196622 NTJ196611:NTJ196622 ODF196611:ODF196622 ONB196611:ONB196622 OWX196611:OWX196622 PGT196611:PGT196622 PQP196611:PQP196622 QAL196611:QAL196622 QKH196611:QKH196622 QUD196611:QUD196622 RDZ196611:RDZ196622 RNV196611:RNV196622 RXR196611:RXR196622 SHN196611:SHN196622 SRJ196611:SRJ196622 TBF196611:TBF196622 TLB196611:TLB196622 TUX196611:TUX196622 UET196611:UET196622 UOP196611:UOP196622 UYL196611:UYL196622 VIH196611:VIH196622 VSD196611:VSD196622 WBZ196611:WBZ196622 WLV196611:WLV196622 WVR196611:WVR196622 F262147:F262158 JF262147:JF262158 TB262147:TB262158 ACX262147:ACX262158 AMT262147:AMT262158 AWP262147:AWP262158 BGL262147:BGL262158 BQH262147:BQH262158 CAD262147:CAD262158 CJZ262147:CJZ262158 CTV262147:CTV262158 DDR262147:DDR262158 DNN262147:DNN262158 DXJ262147:DXJ262158 EHF262147:EHF262158 ERB262147:ERB262158 FAX262147:FAX262158 FKT262147:FKT262158 FUP262147:FUP262158 GEL262147:GEL262158 GOH262147:GOH262158 GYD262147:GYD262158 HHZ262147:HHZ262158 HRV262147:HRV262158 IBR262147:IBR262158 ILN262147:ILN262158 IVJ262147:IVJ262158 JFF262147:JFF262158 JPB262147:JPB262158 JYX262147:JYX262158 KIT262147:KIT262158 KSP262147:KSP262158 LCL262147:LCL262158 LMH262147:LMH262158 LWD262147:LWD262158 MFZ262147:MFZ262158 MPV262147:MPV262158 MZR262147:MZR262158 NJN262147:NJN262158 NTJ262147:NTJ262158 ODF262147:ODF262158 ONB262147:ONB262158 OWX262147:OWX262158 PGT262147:PGT262158 PQP262147:PQP262158 QAL262147:QAL262158 QKH262147:QKH262158 QUD262147:QUD262158 RDZ262147:RDZ262158 RNV262147:RNV262158 RXR262147:RXR262158 SHN262147:SHN262158 SRJ262147:SRJ262158 TBF262147:TBF262158 TLB262147:TLB262158 TUX262147:TUX262158 UET262147:UET262158 UOP262147:UOP262158 UYL262147:UYL262158 VIH262147:VIH262158 VSD262147:VSD262158 WBZ262147:WBZ262158 WLV262147:WLV262158 WVR262147:WVR262158 F327683:F327694 JF327683:JF327694 TB327683:TB327694 ACX327683:ACX327694 AMT327683:AMT327694 AWP327683:AWP327694 BGL327683:BGL327694 BQH327683:BQH327694 CAD327683:CAD327694 CJZ327683:CJZ327694 CTV327683:CTV327694 DDR327683:DDR327694 DNN327683:DNN327694 DXJ327683:DXJ327694 EHF327683:EHF327694 ERB327683:ERB327694 FAX327683:FAX327694 FKT327683:FKT327694 FUP327683:FUP327694 GEL327683:GEL327694 GOH327683:GOH327694 GYD327683:GYD327694 HHZ327683:HHZ327694 HRV327683:HRV327694 IBR327683:IBR327694 ILN327683:ILN327694 IVJ327683:IVJ327694 JFF327683:JFF327694 JPB327683:JPB327694 JYX327683:JYX327694 KIT327683:KIT327694 KSP327683:KSP327694 LCL327683:LCL327694 LMH327683:LMH327694 LWD327683:LWD327694 MFZ327683:MFZ327694 MPV327683:MPV327694 MZR327683:MZR327694 NJN327683:NJN327694 NTJ327683:NTJ327694 ODF327683:ODF327694 ONB327683:ONB327694 OWX327683:OWX327694 PGT327683:PGT327694 PQP327683:PQP327694 QAL327683:QAL327694 QKH327683:QKH327694 QUD327683:QUD327694 RDZ327683:RDZ327694 RNV327683:RNV327694 RXR327683:RXR327694 SHN327683:SHN327694 SRJ327683:SRJ327694 TBF327683:TBF327694 TLB327683:TLB327694 TUX327683:TUX327694 UET327683:UET327694 UOP327683:UOP327694 UYL327683:UYL327694 VIH327683:VIH327694 VSD327683:VSD327694 WBZ327683:WBZ327694 WLV327683:WLV327694 WVR327683:WVR327694 F393219:F393230 JF393219:JF393230 TB393219:TB393230 ACX393219:ACX393230 AMT393219:AMT393230 AWP393219:AWP393230 BGL393219:BGL393230 BQH393219:BQH393230 CAD393219:CAD393230 CJZ393219:CJZ393230 CTV393219:CTV393230 DDR393219:DDR393230 DNN393219:DNN393230 DXJ393219:DXJ393230 EHF393219:EHF393230 ERB393219:ERB393230 FAX393219:FAX393230 FKT393219:FKT393230 FUP393219:FUP393230 GEL393219:GEL393230 GOH393219:GOH393230 GYD393219:GYD393230 HHZ393219:HHZ393230 HRV393219:HRV393230 IBR393219:IBR393230 ILN393219:ILN393230 IVJ393219:IVJ393230 JFF393219:JFF393230 JPB393219:JPB393230 JYX393219:JYX393230 KIT393219:KIT393230 KSP393219:KSP393230 LCL393219:LCL393230 LMH393219:LMH393230 LWD393219:LWD393230 MFZ393219:MFZ393230 MPV393219:MPV393230 MZR393219:MZR393230 NJN393219:NJN393230 NTJ393219:NTJ393230 ODF393219:ODF393230 ONB393219:ONB393230 OWX393219:OWX393230 PGT393219:PGT393230 PQP393219:PQP393230 QAL393219:QAL393230 QKH393219:QKH393230 QUD393219:QUD393230 RDZ393219:RDZ393230 RNV393219:RNV393230 RXR393219:RXR393230 SHN393219:SHN393230 SRJ393219:SRJ393230 TBF393219:TBF393230 TLB393219:TLB393230 TUX393219:TUX393230 UET393219:UET393230 UOP393219:UOP393230 UYL393219:UYL393230 VIH393219:VIH393230 VSD393219:VSD393230 WBZ393219:WBZ393230 WLV393219:WLV393230 WVR393219:WVR393230 F458755:F458766 JF458755:JF458766 TB458755:TB458766 ACX458755:ACX458766 AMT458755:AMT458766 AWP458755:AWP458766 BGL458755:BGL458766 BQH458755:BQH458766 CAD458755:CAD458766 CJZ458755:CJZ458766 CTV458755:CTV458766 DDR458755:DDR458766 DNN458755:DNN458766 DXJ458755:DXJ458766 EHF458755:EHF458766 ERB458755:ERB458766 FAX458755:FAX458766 FKT458755:FKT458766 FUP458755:FUP458766 GEL458755:GEL458766 GOH458755:GOH458766 GYD458755:GYD458766 HHZ458755:HHZ458766 HRV458755:HRV458766 IBR458755:IBR458766 ILN458755:ILN458766 IVJ458755:IVJ458766 JFF458755:JFF458766 JPB458755:JPB458766 JYX458755:JYX458766 KIT458755:KIT458766 KSP458755:KSP458766 LCL458755:LCL458766 LMH458755:LMH458766 LWD458755:LWD458766 MFZ458755:MFZ458766 MPV458755:MPV458766 MZR458755:MZR458766 NJN458755:NJN458766 NTJ458755:NTJ458766 ODF458755:ODF458766 ONB458755:ONB458766 OWX458755:OWX458766 PGT458755:PGT458766 PQP458755:PQP458766 QAL458755:QAL458766 QKH458755:QKH458766 QUD458755:QUD458766 RDZ458755:RDZ458766 RNV458755:RNV458766 RXR458755:RXR458766 SHN458755:SHN458766 SRJ458755:SRJ458766 TBF458755:TBF458766 TLB458755:TLB458766 TUX458755:TUX458766 UET458755:UET458766 UOP458755:UOP458766 UYL458755:UYL458766 VIH458755:VIH458766 VSD458755:VSD458766 WBZ458755:WBZ458766 WLV458755:WLV458766 WVR458755:WVR458766 F524291:F524302 JF524291:JF524302 TB524291:TB524302 ACX524291:ACX524302 AMT524291:AMT524302 AWP524291:AWP524302 BGL524291:BGL524302 BQH524291:BQH524302 CAD524291:CAD524302 CJZ524291:CJZ524302 CTV524291:CTV524302 DDR524291:DDR524302 DNN524291:DNN524302 DXJ524291:DXJ524302 EHF524291:EHF524302 ERB524291:ERB524302 FAX524291:FAX524302 FKT524291:FKT524302 FUP524291:FUP524302 GEL524291:GEL524302 GOH524291:GOH524302 GYD524291:GYD524302 HHZ524291:HHZ524302 HRV524291:HRV524302 IBR524291:IBR524302 ILN524291:ILN524302 IVJ524291:IVJ524302 JFF524291:JFF524302 JPB524291:JPB524302 JYX524291:JYX524302 KIT524291:KIT524302 KSP524291:KSP524302 LCL524291:LCL524302 LMH524291:LMH524302 LWD524291:LWD524302 MFZ524291:MFZ524302 MPV524291:MPV524302 MZR524291:MZR524302 NJN524291:NJN524302 NTJ524291:NTJ524302 ODF524291:ODF524302 ONB524291:ONB524302 OWX524291:OWX524302 PGT524291:PGT524302 PQP524291:PQP524302 QAL524291:QAL524302 QKH524291:QKH524302 QUD524291:QUD524302 RDZ524291:RDZ524302 RNV524291:RNV524302 RXR524291:RXR524302 SHN524291:SHN524302 SRJ524291:SRJ524302 TBF524291:TBF524302 TLB524291:TLB524302 TUX524291:TUX524302 UET524291:UET524302 UOP524291:UOP524302 UYL524291:UYL524302 VIH524291:VIH524302 VSD524291:VSD524302 WBZ524291:WBZ524302 WLV524291:WLV524302 WVR524291:WVR524302 F589827:F589838 JF589827:JF589838 TB589827:TB589838 ACX589827:ACX589838 AMT589827:AMT589838 AWP589827:AWP589838 BGL589827:BGL589838 BQH589827:BQH589838 CAD589827:CAD589838 CJZ589827:CJZ589838 CTV589827:CTV589838 DDR589827:DDR589838 DNN589827:DNN589838 DXJ589827:DXJ589838 EHF589827:EHF589838 ERB589827:ERB589838 FAX589827:FAX589838 FKT589827:FKT589838 FUP589827:FUP589838 GEL589827:GEL589838 GOH589827:GOH589838 GYD589827:GYD589838 HHZ589827:HHZ589838 HRV589827:HRV589838 IBR589827:IBR589838 ILN589827:ILN589838 IVJ589827:IVJ589838 JFF589827:JFF589838 JPB589827:JPB589838 JYX589827:JYX589838 KIT589827:KIT589838 KSP589827:KSP589838 LCL589827:LCL589838 LMH589827:LMH589838 LWD589827:LWD589838 MFZ589827:MFZ589838 MPV589827:MPV589838 MZR589827:MZR589838 NJN589827:NJN589838 NTJ589827:NTJ589838 ODF589827:ODF589838 ONB589827:ONB589838 OWX589827:OWX589838 PGT589827:PGT589838 PQP589827:PQP589838 QAL589827:QAL589838 QKH589827:QKH589838 QUD589827:QUD589838 RDZ589827:RDZ589838 RNV589827:RNV589838 RXR589827:RXR589838 SHN589827:SHN589838 SRJ589827:SRJ589838 TBF589827:TBF589838 TLB589827:TLB589838 TUX589827:TUX589838 UET589827:UET589838 UOP589827:UOP589838 UYL589827:UYL589838 VIH589827:VIH589838 VSD589827:VSD589838 WBZ589827:WBZ589838 WLV589827:WLV589838 WVR589827:WVR589838 F655363:F655374 JF655363:JF655374 TB655363:TB655374 ACX655363:ACX655374 AMT655363:AMT655374 AWP655363:AWP655374 BGL655363:BGL655374 BQH655363:BQH655374 CAD655363:CAD655374 CJZ655363:CJZ655374 CTV655363:CTV655374 DDR655363:DDR655374 DNN655363:DNN655374 DXJ655363:DXJ655374 EHF655363:EHF655374 ERB655363:ERB655374 FAX655363:FAX655374 FKT655363:FKT655374 FUP655363:FUP655374 GEL655363:GEL655374 GOH655363:GOH655374 GYD655363:GYD655374 HHZ655363:HHZ655374 HRV655363:HRV655374 IBR655363:IBR655374 ILN655363:ILN655374 IVJ655363:IVJ655374 JFF655363:JFF655374 JPB655363:JPB655374 JYX655363:JYX655374 KIT655363:KIT655374 KSP655363:KSP655374 LCL655363:LCL655374 LMH655363:LMH655374 LWD655363:LWD655374 MFZ655363:MFZ655374 MPV655363:MPV655374 MZR655363:MZR655374 NJN655363:NJN655374 NTJ655363:NTJ655374 ODF655363:ODF655374 ONB655363:ONB655374 OWX655363:OWX655374 PGT655363:PGT655374 PQP655363:PQP655374 QAL655363:QAL655374 QKH655363:QKH655374 QUD655363:QUD655374 RDZ655363:RDZ655374 RNV655363:RNV655374 RXR655363:RXR655374 SHN655363:SHN655374 SRJ655363:SRJ655374 TBF655363:TBF655374 TLB655363:TLB655374 TUX655363:TUX655374 UET655363:UET655374 UOP655363:UOP655374 UYL655363:UYL655374 VIH655363:VIH655374 VSD655363:VSD655374 WBZ655363:WBZ655374 WLV655363:WLV655374 WVR655363:WVR655374 F720899:F720910 JF720899:JF720910 TB720899:TB720910 ACX720899:ACX720910 AMT720899:AMT720910 AWP720899:AWP720910 BGL720899:BGL720910 BQH720899:BQH720910 CAD720899:CAD720910 CJZ720899:CJZ720910 CTV720899:CTV720910 DDR720899:DDR720910 DNN720899:DNN720910 DXJ720899:DXJ720910 EHF720899:EHF720910 ERB720899:ERB720910 FAX720899:FAX720910 FKT720899:FKT720910 FUP720899:FUP720910 GEL720899:GEL720910 GOH720899:GOH720910 GYD720899:GYD720910 HHZ720899:HHZ720910 HRV720899:HRV720910 IBR720899:IBR720910 ILN720899:ILN720910 IVJ720899:IVJ720910 JFF720899:JFF720910 JPB720899:JPB720910 JYX720899:JYX720910 KIT720899:KIT720910 KSP720899:KSP720910 LCL720899:LCL720910 LMH720899:LMH720910 LWD720899:LWD720910 MFZ720899:MFZ720910 MPV720899:MPV720910 MZR720899:MZR720910 NJN720899:NJN720910 NTJ720899:NTJ720910 ODF720899:ODF720910 ONB720899:ONB720910 OWX720899:OWX720910 PGT720899:PGT720910 PQP720899:PQP720910 QAL720899:QAL720910 QKH720899:QKH720910 QUD720899:QUD720910 RDZ720899:RDZ720910 RNV720899:RNV720910 RXR720899:RXR720910 SHN720899:SHN720910 SRJ720899:SRJ720910 TBF720899:TBF720910 TLB720899:TLB720910 TUX720899:TUX720910 UET720899:UET720910 UOP720899:UOP720910 UYL720899:UYL720910 VIH720899:VIH720910 VSD720899:VSD720910 WBZ720899:WBZ720910 WLV720899:WLV720910 WVR720899:WVR720910 F786435:F786446 JF786435:JF786446 TB786435:TB786446 ACX786435:ACX786446 AMT786435:AMT786446 AWP786435:AWP786446 BGL786435:BGL786446 BQH786435:BQH786446 CAD786435:CAD786446 CJZ786435:CJZ786446 CTV786435:CTV786446 DDR786435:DDR786446 DNN786435:DNN786446 DXJ786435:DXJ786446 EHF786435:EHF786446 ERB786435:ERB786446 FAX786435:FAX786446 FKT786435:FKT786446 FUP786435:FUP786446 GEL786435:GEL786446 GOH786435:GOH786446 GYD786435:GYD786446 HHZ786435:HHZ786446 HRV786435:HRV786446 IBR786435:IBR786446 ILN786435:ILN786446 IVJ786435:IVJ786446 JFF786435:JFF786446 JPB786435:JPB786446 JYX786435:JYX786446 KIT786435:KIT786446 KSP786435:KSP786446 LCL786435:LCL786446 LMH786435:LMH786446 LWD786435:LWD786446 MFZ786435:MFZ786446 MPV786435:MPV786446 MZR786435:MZR786446 NJN786435:NJN786446 NTJ786435:NTJ786446 ODF786435:ODF786446 ONB786435:ONB786446 OWX786435:OWX786446 PGT786435:PGT786446 PQP786435:PQP786446 QAL786435:QAL786446 QKH786435:QKH786446 QUD786435:QUD786446 RDZ786435:RDZ786446 RNV786435:RNV786446 RXR786435:RXR786446 SHN786435:SHN786446 SRJ786435:SRJ786446 TBF786435:TBF786446 TLB786435:TLB786446 TUX786435:TUX786446 UET786435:UET786446 UOP786435:UOP786446 UYL786435:UYL786446 VIH786435:VIH786446 VSD786435:VSD786446 WBZ786435:WBZ786446 WLV786435:WLV786446 WVR786435:WVR786446 F851971:F851982 JF851971:JF851982 TB851971:TB851982 ACX851971:ACX851982 AMT851971:AMT851982 AWP851971:AWP851982 BGL851971:BGL851982 BQH851971:BQH851982 CAD851971:CAD851982 CJZ851971:CJZ851982 CTV851971:CTV851982 DDR851971:DDR851982 DNN851971:DNN851982 DXJ851971:DXJ851982 EHF851971:EHF851982 ERB851971:ERB851982 FAX851971:FAX851982 FKT851971:FKT851982 FUP851971:FUP851982 GEL851971:GEL851982 GOH851971:GOH851982 GYD851971:GYD851982 HHZ851971:HHZ851982 HRV851971:HRV851982 IBR851971:IBR851982 ILN851971:ILN851982 IVJ851971:IVJ851982 JFF851971:JFF851982 JPB851971:JPB851982 JYX851971:JYX851982 KIT851971:KIT851982 KSP851971:KSP851982 LCL851971:LCL851982 LMH851971:LMH851982 LWD851971:LWD851982 MFZ851971:MFZ851982 MPV851971:MPV851982 MZR851971:MZR851982 NJN851971:NJN851982 NTJ851971:NTJ851982 ODF851971:ODF851982 ONB851971:ONB851982 OWX851971:OWX851982 PGT851971:PGT851982 PQP851971:PQP851982 QAL851971:QAL851982 QKH851971:QKH851982 QUD851971:QUD851982 RDZ851971:RDZ851982 RNV851971:RNV851982 RXR851971:RXR851982 SHN851971:SHN851982 SRJ851971:SRJ851982 TBF851971:TBF851982 TLB851971:TLB851982 TUX851971:TUX851982 UET851971:UET851982 UOP851971:UOP851982 UYL851971:UYL851982 VIH851971:VIH851982 VSD851971:VSD851982 WBZ851971:WBZ851982 WLV851971:WLV851982 WVR851971:WVR851982 F917507:F917518 JF917507:JF917518 TB917507:TB917518 ACX917507:ACX917518 AMT917507:AMT917518 AWP917507:AWP917518 BGL917507:BGL917518 BQH917507:BQH917518 CAD917507:CAD917518 CJZ917507:CJZ917518 CTV917507:CTV917518 DDR917507:DDR917518 DNN917507:DNN917518 DXJ917507:DXJ917518 EHF917507:EHF917518 ERB917507:ERB917518 FAX917507:FAX917518 FKT917507:FKT917518 FUP917507:FUP917518 GEL917507:GEL917518 GOH917507:GOH917518 GYD917507:GYD917518 HHZ917507:HHZ917518 HRV917507:HRV917518 IBR917507:IBR917518 ILN917507:ILN917518 IVJ917507:IVJ917518 JFF917507:JFF917518 JPB917507:JPB917518 JYX917507:JYX917518 KIT917507:KIT917518 KSP917507:KSP917518 LCL917507:LCL917518 LMH917507:LMH917518 LWD917507:LWD917518 MFZ917507:MFZ917518 MPV917507:MPV917518 MZR917507:MZR917518 NJN917507:NJN917518 NTJ917507:NTJ917518 ODF917507:ODF917518 ONB917507:ONB917518 OWX917507:OWX917518 PGT917507:PGT917518 PQP917507:PQP917518 QAL917507:QAL917518 QKH917507:QKH917518 QUD917507:QUD917518 RDZ917507:RDZ917518 RNV917507:RNV917518 RXR917507:RXR917518 SHN917507:SHN917518 SRJ917507:SRJ917518 TBF917507:TBF917518 TLB917507:TLB917518 TUX917507:TUX917518 UET917507:UET917518 UOP917507:UOP917518 UYL917507:UYL917518 VIH917507:VIH917518 VSD917507:VSD917518 WBZ917507:WBZ917518 WLV917507:WLV917518 WVR917507:WVR917518 F983043:F983054 JF983043:JF983054 TB983043:TB983054 ACX983043:ACX983054 AMT983043:AMT983054 AWP983043:AWP983054 BGL983043:BGL983054 BQH983043:BQH983054 CAD983043:CAD983054 CJZ983043:CJZ983054 CTV983043:CTV983054 DDR983043:DDR983054 DNN983043:DNN983054 DXJ983043:DXJ983054 EHF983043:EHF983054 ERB983043:ERB983054 FAX983043:FAX983054 FKT983043:FKT983054 FUP983043:FUP983054 GEL983043:GEL983054 GOH983043:GOH983054 GYD983043:GYD983054 HHZ983043:HHZ983054 HRV983043:HRV983054 IBR983043:IBR983054 ILN983043:ILN983054 IVJ983043:IVJ983054 JFF983043:JFF983054 JPB983043:JPB983054 JYX983043:JYX983054 KIT983043:KIT983054 KSP983043:KSP983054 LCL983043:LCL983054 LMH983043:LMH983054 LWD983043:LWD983054 MFZ983043:MFZ983054 MPV983043:MPV983054 MZR983043:MZR983054 NJN983043:NJN983054 NTJ983043:NTJ983054 ODF983043:ODF983054 ONB983043:ONB983054 OWX983043:OWX983054 PGT983043:PGT983054 PQP983043:PQP983054 QAL983043:QAL983054 QKH983043:QKH983054 QUD983043:QUD983054 RDZ983043:RDZ983054 RNV983043:RNV983054 RXR983043:RXR983054 SHN983043:SHN983054 SRJ983043:SRJ983054 TBF983043:TBF983054 TLB983043:TLB983054 TUX983043:TUX983054 UET983043:UET983054 UOP983043:UOP983054 UYL983043:UYL983054 VIH983043:VIH983054 VSD983043:VSD983054 WBZ983043:WBZ983054 WLV983043:WLV983054 WVR4:WVR14 JF4:JF14 TB4:TB14 ACX4:ACX14 AMT4:AMT14 AWP4:AWP14 BGL4:BGL14 BQH4:BQH14 CAD4:CAD14 CJZ4:CJZ14 CTV4:CTV14 DDR4:DDR14 DNN4:DNN14 DXJ4:DXJ14 EHF4:EHF14 ERB4:ERB14 FAX4:FAX14 FKT4:FKT14 FUP4:FUP14 GEL4:GEL14 GOH4:GOH14 GYD4:GYD14 HHZ4:HHZ14 HRV4:HRV14 IBR4:IBR14 ILN4:ILN14 IVJ4:IVJ14 JFF4:JFF14 JPB4:JPB14 JYX4:JYX14 KIT4:KIT14 KSP4:KSP14 LCL4:LCL14 LMH4:LMH14 LWD4:LWD14 MFZ4:MFZ14 MPV4:MPV14 MZR4:MZR14 NJN4:NJN14 NTJ4:NTJ14 ODF4:ODF14 ONB4:ONB14 OWX4:OWX14 PGT4:PGT14 PQP4:PQP14 QAL4:QAL14 QKH4:QKH14 QUD4:QUD14 RDZ4:RDZ14 RNV4:RNV14 RXR4:RXR14 SHN4:SHN14 SRJ4:SRJ14 TBF4:TBF14 TLB4:TLB14 TUX4:TUX14 UET4:UET14 UOP4:UOP14 UYL4:UYL14 VIH4:VIH14 VSD4:VSD14 WBZ4:WBZ14 WLV4:WLV14" xr:uid="{BC6A213A-81A3-47E7-B99B-966D19674FF9}">
      <formula1>"1号,2号,3号"</formula1>
    </dataValidation>
    <dataValidation type="list" allowBlank="1" showInputMessage="1" showErrorMessage="1" sqref="D5:D14" xr:uid="{20994CCD-A5E5-4D77-900C-39F1AEF5A941}">
      <formula1>"2,1,0"</formula1>
    </dataValidation>
    <dataValidation type="list" allowBlank="1" showInputMessage="1" showErrorMessage="1" sqref="F5:F14" xr:uid="{0D8A3294-06A0-4273-9275-50819F95230E}">
      <formula1>"3号"</formula1>
    </dataValidation>
  </dataValidations>
  <printOptions horizontalCentered="1" verticalCentered="1"/>
  <pageMargins left="0.39370078740157483" right="0.39370078740157483" top="0.98425196850393704" bottom="0.59055118110236227" header="0.51181102362204722" footer="0.51181102362204722"/>
  <pageSetup paperSize="9" scale="67" orientation="landscape"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DEBE-22C4-4CBB-A5DE-2B6076A0B802}">
  <sheetPr>
    <pageSetUpPr fitToPage="1"/>
  </sheetPr>
  <dimension ref="A1:Q23"/>
  <sheetViews>
    <sheetView zoomScale="80" zoomScaleNormal="80" zoomScaleSheetLayoutView="70" workbookViewId="0">
      <selection activeCell="P16" sqref="P16"/>
    </sheetView>
  </sheetViews>
  <sheetFormatPr defaultColWidth="8.875" defaultRowHeight="13.5"/>
  <cols>
    <col min="1" max="1" width="3.5" style="53" bestFit="1" customWidth="1"/>
    <col min="2" max="2" width="15.75" style="52" customWidth="1"/>
    <col min="3" max="3" width="10" style="52" customWidth="1"/>
    <col min="4" max="4" width="5.875" style="52" customWidth="1"/>
    <col min="5" max="5" width="11.75" style="52" customWidth="1"/>
    <col min="6" max="6" width="4.875" style="52" bestFit="1" customWidth="1"/>
    <col min="7" max="8" width="7.875" style="52" customWidth="1"/>
    <col min="9" max="12" width="14.625" style="52" customWidth="1"/>
    <col min="13" max="13" width="16.375" style="52" customWidth="1"/>
    <col min="14" max="16" width="16.25" style="52" customWidth="1"/>
    <col min="17" max="17" width="13.75" style="52" customWidth="1"/>
    <col min="18" max="260" width="8.875" style="52"/>
    <col min="261" max="261" width="20.625" style="52" customWidth="1"/>
    <col min="262" max="262" width="12.375" style="52" customWidth="1"/>
    <col min="263" max="263" width="5.875" style="52" customWidth="1"/>
    <col min="264" max="264" width="12.375" style="52" customWidth="1"/>
    <col min="265" max="265" width="4.875" style="52" bestFit="1" customWidth="1"/>
    <col min="266" max="266" width="7.875" style="52" bestFit="1" customWidth="1"/>
    <col min="267" max="272" width="15.875" style="52" customWidth="1"/>
    <col min="273" max="516" width="8.875" style="52"/>
    <col min="517" max="517" width="20.625" style="52" customWidth="1"/>
    <col min="518" max="518" width="12.375" style="52" customWidth="1"/>
    <col min="519" max="519" width="5.875" style="52" customWidth="1"/>
    <col min="520" max="520" width="12.375" style="52" customWidth="1"/>
    <col min="521" max="521" width="4.875" style="52" bestFit="1" customWidth="1"/>
    <col min="522" max="522" width="7.875" style="52" bestFit="1" customWidth="1"/>
    <col min="523" max="528" width="15.875" style="52" customWidth="1"/>
    <col min="529" max="772" width="8.875" style="52"/>
    <col min="773" max="773" width="20.625" style="52" customWidth="1"/>
    <col min="774" max="774" width="12.375" style="52" customWidth="1"/>
    <col min="775" max="775" width="5.875" style="52" customWidth="1"/>
    <col min="776" max="776" width="12.375" style="52" customWidth="1"/>
    <col min="777" max="777" width="4.875" style="52" bestFit="1" customWidth="1"/>
    <col min="778" max="778" width="7.875" style="52" bestFit="1" customWidth="1"/>
    <col min="779" max="784" width="15.875" style="52" customWidth="1"/>
    <col min="785" max="1028" width="8.875" style="52"/>
    <col min="1029" max="1029" width="20.625" style="52" customWidth="1"/>
    <col min="1030" max="1030" width="12.375" style="52" customWidth="1"/>
    <col min="1031" max="1031" width="5.875" style="52" customWidth="1"/>
    <col min="1032" max="1032" width="12.375" style="52" customWidth="1"/>
    <col min="1033" max="1033" width="4.875" style="52" bestFit="1" customWidth="1"/>
    <col min="1034" max="1034" width="7.875" style="52" bestFit="1" customWidth="1"/>
    <col min="1035" max="1040" width="15.875" style="52" customWidth="1"/>
    <col min="1041" max="1284" width="8.875" style="52"/>
    <col min="1285" max="1285" width="20.625" style="52" customWidth="1"/>
    <col min="1286" max="1286" width="12.375" style="52" customWidth="1"/>
    <col min="1287" max="1287" width="5.875" style="52" customWidth="1"/>
    <col min="1288" max="1288" width="12.375" style="52" customWidth="1"/>
    <col min="1289" max="1289" width="4.875" style="52" bestFit="1" customWidth="1"/>
    <col min="1290" max="1290" width="7.875" style="52" bestFit="1" customWidth="1"/>
    <col min="1291" max="1296" width="15.875" style="52" customWidth="1"/>
    <col min="1297" max="1540" width="8.875" style="52"/>
    <col min="1541" max="1541" width="20.625" style="52" customWidth="1"/>
    <col min="1542" max="1542" width="12.375" style="52" customWidth="1"/>
    <col min="1543" max="1543" width="5.875" style="52" customWidth="1"/>
    <col min="1544" max="1544" width="12.375" style="52" customWidth="1"/>
    <col min="1545" max="1545" width="4.875" style="52" bestFit="1" customWidth="1"/>
    <col min="1546" max="1546" width="7.875" style="52" bestFit="1" customWidth="1"/>
    <col min="1547" max="1552" width="15.875" style="52" customWidth="1"/>
    <col min="1553" max="1796" width="8.875" style="52"/>
    <col min="1797" max="1797" width="20.625" style="52" customWidth="1"/>
    <col min="1798" max="1798" width="12.375" style="52" customWidth="1"/>
    <col min="1799" max="1799" width="5.875" style="52" customWidth="1"/>
    <col min="1800" max="1800" width="12.375" style="52" customWidth="1"/>
    <col min="1801" max="1801" width="4.875" style="52" bestFit="1" customWidth="1"/>
    <col min="1802" max="1802" width="7.875" style="52" bestFit="1" customWidth="1"/>
    <col min="1803" max="1808" width="15.875" style="52" customWidth="1"/>
    <col min="1809" max="2052" width="8.875" style="52"/>
    <col min="2053" max="2053" width="20.625" style="52" customWidth="1"/>
    <col min="2054" max="2054" width="12.375" style="52" customWidth="1"/>
    <col min="2055" max="2055" width="5.875" style="52" customWidth="1"/>
    <col min="2056" max="2056" width="12.375" style="52" customWidth="1"/>
    <col min="2057" max="2057" width="4.875" style="52" bestFit="1" customWidth="1"/>
    <col min="2058" max="2058" width="7.875" style="52" bestFit="1" customWidth="1"/>
    <col min="2059" max="2064" width="15.875" style="52" customWidth="1"/>
    <col min="2065" max="2308" width="8.875" style="52"/>
    <col min="2309" max="2309" width="20.625" style="52" customWidth="1"/>
    <col min="2310" max="2310" width="12.375" style="52" customWidth="1"/>
    <col min="2311" max="2311" width="5.875" style="52" customWidth="1"/>
    <col min="2312" max="2312" width="12.375" style="52" customWidth="1"/>
    <col min="2313" max="2313" width="4.875" style="52" bestFit="1" customWidth="1"/>
    <col min="2314" max="2314" width="7.875" style="52" bestFit="1" customWidth="1"/>
    <col min="2315" max="2320" width="15.875" style="52" customWidth="1"/>
    <col min="2321" max="2564" width="8.875" style="52"/>
    <col min="2565" max="2565" width="20.625" style="52" customWidth="1"/>
    <col min="2566" max="2566" width="12.375" style="52" customWidth="1"/>
    <col min="2567" max="2567" width="5.875" style="52" customWidth="1"/>
    <col min="2568" max="2568" width="12.375" style="52" customWidth="1"/>
    <col min="2569" max="2569" width="4.875" style="52" bestFit="1" customWidth="1"/>
    <col min="2570" max="2570" width="7.875" style="52" bestFit="1" customWidth="1"/>
    <col min="2571" max="2576" width="15.875" style="52" customWidth="1"/>
    <col min="2577" max="2820" width="8.875" style="52"/>
    <col min="2821" max="2821" width="20.625" style="52" customWidth="1"/>
    <col min="2822" max="2822" width="12.375" style="52" customWidth="1"/>
    <col min="2823" max="2823" width="5.875" style="52" customWidth="1"/>
    <col min="2824" max="2824" width="12.375" style="52" customWidth="1"/>
    <col min="2825" max="2825" width="4.875" style="52" bestFit="1" customWidth="1"/>
    <col min="2826" max="2826" width="7.875" style="52" bestFit="1" customWidth="1"/>
    <col min="2827" max="2832" width="15.875" style="52" customWidth="1"/>
    <col min="2833" max="3076" width="8.875" style="52"/>
    <col min="3077" max="3077" width="20.625" style="52" customWidth="1"/>
    <col min="3078" max="3078" width="12.375" style="52" customWidth="1"/>
    <col min="3079" max="3079" width="5.875" style="52" customWidth="1"/>
    <col min="3080" max="3080" width="12.375" style="52" customWidth="1"/>
    <col min="3081" max="3081" width="4.875" style="52" bestFit="1" customWidth="1"/>
    <col min="3082" max="3082" width="7.875" style="52" bestFit="1" customWidth="1"/>
    <col min="3083" max="3088" width="15.875" style="52" customWidth="1"/>
    <col min="3089" max="3332" width="8.875" style="52"/>
    <col min="3333" max="3333" width="20.625" style="52" customWidth="1"/>
    <col min="3334" max="3334" width="12.375" style="52" customWidth="1"/>
    <col min="3335" max="3335" width="5.875" style="52" customWidth="1"/>
    <col min="3336" max="3336" width="12.375" style="52" customWidth="1"/>
    <col min="3337" max="3337" width="4.875" style="52" bestFit="1" customWidth="1"/>
    <col min="3338" max="3338" width="7.875" style="52" bestFit="1" customWidth="1"/>
    <col min="3339" max="3344" width="15.875" style="52" customWidth="1"/>
    <col min="3345" max="3588" width="8.875" style="52"/>
    <col min="3589" max="3589" width="20.625" style="52" customWidth="1"/>
    <col min="3590" max="3590" width="12.375" style="52" customWidth="1"/>
    <col min="3591" max="3591" width="5.875" style="52" customWidth="1"/>
    <col min="3592" max="3592" width="12.375" style="52" customWidth="1"/>
    <col min="3593" max="3593" width="4.875" style="52" bestFit="1" customWidth="1"/>
    <col min="3594" max="3594" width="7.875" style="52" bestFit="1" customWidth="1"/>
    <col min="3595" max="3600" width="15.875" style="52" customWidth="1"/>
    <col min="3601" max="3844" width="8.875" style="52"/>
    <col min="3845" max="3845" width="20.625" style="52" customWidth="1"/>
    <col min="3846" max="3846" width="12.375" style="52" customWidth="1"/>
    <col min="3847" max="3847" width="5.875" style="52" customWidth="1"/>
    <col min="3848" max="3848" width="12.375" style="52" customWidth="1"/>
    <col min="3849" max="3849" width="4.875" style="52" bestFit="1" customWidth="1"/>
    <col min="3850" max="3850" width="7.875" style="52" bestFit="1" customWidth="1"/>
    <col min="3851" max="3856" width="15.875" style="52" customWidth="1"/>
    <col min="3857" max="4100" width="8.875" style="52"/>
    <col min="4101" max="4101" width="20.625" style="52" customWidth="1"/>
    <col min="4102" max="4102" width="12.375" style="52" customWidth="1"/>
    <col min="4103" max="4103" width="5.875" style="52" customWidth="1"/>
    <col min="4104" max="4104" width="12.375" style="52" customWidth="1"/>
    <col min="4105" max="4105" width="4.875" style="52" bestFit="1" customWidth="1"/>
    <col min="4106" max="4106" width="7.875" style="52" bestFit="1" customWidth="1"/>
    <col min="4107" max="4112" width="15.875" style="52" customWidth="1"/>
    <col min="4113" max="4356" width="8.875" style="52"/>
    <col min="4357" max="4357" width="20.625" style="52" customWidth="1"/>
    <col min="4358" max="4358" width="12.375" style="52" customWidth="1"/>
    <col min="4359" max="4359" width="5.875" style="52" customWidth="1"/>
    <col min="4360" max="4360" width="12.375" style="52" customWidth="1"/>
    <col min="4361" max="4361" width="4.875" style="52" bestFit="1" customWidth="1"/>
    <col min="4362" max="4362" width="7.875" style="52" bestFit="1" customWidth="1"/>
    <col min="4363" max="4368" width="15.875" style="52" customWidth="1"/>
    <col min="4369" max="4612" width="8.875" style="52"/>
    <col min="4613" max="4613" width="20.625" style="52" customWidth="1"/>
    <col min="4614" max="4614" width="12.375" style="52" customWidth="1"/>
    <col min="4615" max="4615" width="5.875" style="52" customWidth="1"/>
    <col min="4616" max="4616" width="12.375" style="52" customWidth="1"/>
    <col min="4617" max="4617" width="4.875" style="52" bestFit="1" customWidth="1"/>
    <col min="4618" max="4618" width="7.875" style="52" bestFit="1" customWidth="1"/>
    <col min="4619" max="4624" width="15.875" style="52" customWidth="1"/>
    <col min="4625" max="4868" width="8.875" style="52"/>
    <col min="4869" max="4869" width="20.625" style="52" customWidth="1"/>
    <col min="4870" max="4870" width="12.375" style="52" customWidth="1"/>
    <col min="4871" max="4871" width="5.875" style="52" customWidth="1"/>
    <col min="4872" max="4872" width="12.375" style="52" customWidth="1"/>
    <col min="4873" max="4873" width="4.875" style="52" bestFit="1" customWidth="1"/>
    <col min="4874" max="4874" width="7.875" style="52" bestFit="1" customWidth="1"/>
    <col min="4875" max="4880" width="15.875" style="52" customWidth="1"/>
    <col min="4881" max="5124" width="8.875" style="52"/>
    <col min="5125" max="5125" width="20.625" style="52" customWidth="1"/>
    <col min="5126" max="5126" width="12.375" style="52" customWidth="1"/>
    <col min="5127" max="5127" width="5.875" style="52" customWidth="1"/>
    <col min="5128" max="5128" width="12.375" style="52" customWidth="1"/>
    <col min="5129" max="5129" width="4.875" style="52" bestFit="1" customWidth="1"/>
    <col min="5130" max="5130" width="7.875" style="52" bestFit="1" customWidth="1"/>
    <col min="5131" max="5136" width="15.875" style="52" customWidth="1"/>
    <col min="5137" max="5380" width="8.875" style="52"/>
    <col min="5381" max="5381" width="20.625" style="52" customWidth="1"/>
    <col min="5382" max="5382" width="12.375" style="52" customWidth="1"/>
    <col min="5383" max="5383" width="5.875" style="52" customWidth="1"/>
    <col min="5384" max="5384" width="12.375" style="52" customWidth="1"/>
    <col min="5385" max="5385" width="4.875" style="52" bestFit="1" customWidth="1"/>
    <col min="5386" max="5386" width="7.875" style="52" bestFit="1" customWidth="1"/>
    <col min="5387" max="5392" width="15.875" style="52" customWidth="1"/>
    <col min="5393" max="5636" width="8.875" style="52"/>
    <col min="5637" max="5637" width="20.625" style="52" customWidth="1"/>
    <col min="5638" max="5638" width="12.375" style="52" customWidth="1"/>
    <col min="5639" max="5639" width="5.875" style="52" customWidth="1"/>
    <col min="5640" max="5640" width="12.375" style="52" customWidth="1"/>
    <col min="5641" max="5641" width="4.875" style="52" bestFit="1" customWidth="1"/>
    <col min="5642" max="5642" width="7.875" style="52" bestFit="1" customWidth="1"/>
    <col min="5643" max="5648" width="15.875" style="52" customWidth="1"/>
    <col min="5649" max="5892" width="8.875" style="52"/>
    <col min="5893" max="5893" width="20.625" style="52" customWidth="1"/>
    <col min="5894" max="5894" width="12.375" style="52" customWidth="1"/>
    <col min="5895" max="5895" width="5.875" style="52" customWidth="1"/>
    <col min="5896" max="5896" width="12.375" style="52" customWidth="1"/>
    <col min="5897" max="5897" width="4.875" style="52" bestFit="1" customWidth="1"/>
    <col min="5898" max="5898" width="7.875" style="52" bestFit="1" customWidth="1"/>
    <col min="5899" max="5904" width="15.875" style="52" customWidth="1"/>
    <col min="5905" max="6148" width="8.875" style="52"/>
    <col min="6149" max="6149" width="20.625" style="52" customWidth="1"/>
    <col min="6150" max="6150" width="12.375" style="52" customWidth="1"/>
    <col min="6151" max="6151" width="5.875" style="52" customWidth="1"/>
    <col min="6152" max="6152" width="12.375" style="52" customWidth="1"/>
    <col min="6153" max="6153" width="4.875" style="52" bestFit="1" customWidth="1"/>
    <col min="6154" max="6154" width="7.875" style="52" bestFit="1" customWidth="1"/>
    <col min="6155" max="6160" width="15.875" style="52" customWidth="1"/>
    <col min="6161" max="6404" width="8.875" style="52"/>
    <col min="6405" max="6405" width="20.625" style="52" customWidth="1"/>
    <col min="6406" max="6406" width="12.375" style="52" customWidth="1"/>
    <col min="6407" max="6407" width="5.875" style="52" customWidth="1"/>
    <col min="6408" max="6408" width="12.375" style="52" customWidth="1"/>
    <col min="6409" max="6409" width="4.875" style="52" bestFit="1" customWidth="1"/>
    <col min="6410" max="6410" width="7.875" style="52" bestFit="1" customWidth="1"/>
    <col min="6411" max="6416" width="15.875" style="52" customWidth="1"/>
    <col min="6417" max="6660" width="8.875" style="52"/>
    <col min="6661" max="6661" width="20.625" style="52" customWidth="1"/>
    <col min="6662" max="6662" width="12.375" style="52" customWidth="1"/>
    <col min="6663" max="6663" width="5.875" style="52" customWidth="1"/>
    <col min="6664" max="6664" width="12.375" style="52" customWidth="1"/>
    <col min="6665" max="6665" width="4.875" style="52" bestFit="1" customWidth="1"/>
    <col min="6666" max="6666" width="7.875" style="52" bestFit="1" customWidth="1"/>
    <col min="6667" max="6672" width="15.875" style="52" customWidth="1"/>
    <col min="6673" max="6916" width="8.875" style="52"/>
    <col min="6917" max="6917" width="20.625" style="52" customWidth="1"/>
    <col min="6918" max="6918" width="12.375" style="52" customWidth="1"/>
    <col min="6919" max="6919" width="5.875" style="52" customWidth="1"/>
    <col min="6920" max="6920" width="12.375" style="52" customWidth="1"/>
    <col min="6921" max="6921" width="4.875" style="52" bestFit="1" customWidth="1"/>
    <col min="6922" max="6922" width="7.875" style="52" bestFit="1" customWidth="1"/>
    <col min="6923" max="6928" width="15.875" style="52" customWidth="1"/>
    <col min="6929" max="7172" width="8.875" style="52"/>
    <col min="7173" max="7173" width="20.625" style="52" customWidth="1"/>
    <col min="7174" max="7174" width="12.375" style="52" customWidth="1"/>
    <col min="7175" max="7175" width="5.875" style="52" customWidth="1"/>
    <col min="7176" max="7176" width="12.375" style="52" customWidth="1"/>
    <col min="7177" max="7177" width="4.875" style="52" bestFit="1" customWidth="1"/>
    <col min="7178" max="7178" width="7.875" style="52" bestFit="1" customWidth="1"/>
    <col min="7179" max="7184" width="15.875" style="52" customWidth="1"/>
    <col min="7185" max="7428" width="8.875" style="52"/>
    <col min="7429" max="7429" width="20.625" style="52" customWidth="1"/>
    <col min="7430" max="7430" width="12.375" style="52" customWidth="1"/>
    <col min="7431" max="7431" width="5.875" style="52" customWidth="1"/>
    <col min="7432" max="7432" width="12.375" style="52" customWidth="1"/>
    <col min="7433" max="7433" width="4.875" style="52" bestFit="1" customWidth="1"/>
    <col min="7434" max="7434" width="7.875" style="52" bestFit="1" customWidth="1"/>
    <col min="7435" max="7440" width="15.875" style="52" customWidth="1"/>
    <col min="7441" max="7684" width="8.875" style="52"/>
    <col min="7685" max="7685" width="20.625" style="52" customWidth="1"/>
    <col min="7686" max="7686" width="12.375" style="52" customWidth="1"/>
    <col min="7687" max="7687" width="5.875" style="52" customWidth="1"/>
    <col min="7688" max="7688" width="12.375" style="52" customWidth="1"/>
    <col min="7689" max="7689" width="4.875" style="52" bestFit="1" customWidth="1"/>
    <col min="7690" max="7690" width="7.875" style="52" bestFit="1" customWidth="1"/>
    <col min="7691" max="7696" width="15.875" style="52" customWidth="1"/>
    <col min="7697" max="7940" width="8.875" style="52"/>
    <col min="7941" max="7941" width="20.625" style="52" customWidth="1"/>
    <col min="7942" max="7942" width="12.375" style="52" customWidth="1"/>
    <col min="7943" max="7943" width="5.875" style="52" customWidth="1"/>
    <col min="7944" max="7944" width="12.375" style="52" customWidth="1"/>
    <col min="7945" max="7945" width="4.875" style="52" bestFit="1" customWidth="1"/>
    <col min="7946" max="7946" width="7.875" style="52" bestFit="1" customWidth="1"/>
    <col min="7947" max="7952" width="15.875" style="52" customWidth="1"/>
    <col min="7953" max="8196" width="8.875" style="52"/>
    <col min="8197" max="8197" width="20.625" style="52" customWidth="1"/>
    <col min="8198" max="8198" width="12.375" style="52" customWidth="1"/>
    <col min="8199" max="8199" width="5.875" style="52" customWidth="1"/>
    <col min="8200" max="8200" width="12.375" style="52" customWidth="1"/>
    <col min="8201" max="8201" width="4.875" style="52" bestFit="1" customWidth="1"/>
    <col min="8202" max="8202" width="7.875" style="52" bestFit="1" customWidth="1"/>
    <col min="8203" max="8208" width="15.875" style="52" customWidth="1"/>
    <col min="8209" max="8452" width="8.875" style="52"/>
    <col min="8453" max="8453" width="20.625" style="52" customWidth="1"/>
    <col min="8454" max="8454" width="12.375" style="52" customWidth="1"/>
    <col min="8455" max="8455" width="5.875" style="52" customWidth="1"/>
    <col min="8456" max="8456" width="12.375" style="52" customWidth="1"/>
    <col min="8457" max="8457" width="4.875" style="52" bestFit="1" customWidth="1"/>
    <col min="8458" max="8458" width="7.875" style="52" bestFit="1" customWidth="1"/>
    <col min="8459" max="8464" width="15.875" style="52" customWidth="1"/>
    <col min="8465" max="8708" width="8.875" style="52"/>
    <col min="8709" max="8709" width="20.625" style="52" customWidth="1"/>
    <col min="8710" max="8710" width="12.375" style="52" customWidth="1"/>
    <col min="8711" max="8711" width="5.875" style="52" customWidth="1"/>
    <col min="8712" max="8712" width="12.375" style="52" customWidth="1"/>
    <col min="8713" max="8713" width="4.875" style="52" bestFit="1" customWidth="1"/>
    <col min="8714" max="8714" width="7.875" style="52" bestFit="1" customWidth="1"/>
    <col min="8715" max="8720" width="15.875" style="52" customWidth="1"/>
    <col min="8721" max="8964" width="8.875" style="52"/>
    <col min="8965" max="8965" width="20.625" style="52" customWidth="1"/>
    <col min="8966" max="8966" width="12.375" style="52" customWidth="1"/>
    <col min="8967" max="8967" width="5.875" style="52" customWidth="1"/>
    <col min="8968" max="8968" width="12.375" style="52" customWidth="1"/>
    <col min="8969" max="8969" width="4.875" style="52" bestFit="1" customWidth="1"/>
    <col min="8970" max="8970" width="7.875" style="52" bestFit="1" customWidth="1"/>
    <col min="8971" max="8976" width="15.875" style="52" customWidth="1"/>
    <col min="8977" max="9220" width="8.875" style="52"/>
    <col min="9221" max="9221" width="20.625" style="52" customWidth="1"/>
    <col min="9222" max="9222" width="12.375" style="52" customWidth="1"/>
    <col min="9223" max="9223" width="5.875" style="52" customWidth="1"/>
    <col min="9224" max="9224" width="12.375" style="52" customWidth="1"/>
    <col min="9225" max="9225" width="4.875" style="52" bestFit="1" customWidth="1"/>
    <col min="9226" max="9226" width="7.875" style="52" bestFit="1" customWidth="1"/>
    <col min="9227" max="9232" width="15.875" style="52" customWidth="1"/>
    <col min="9233" max="9476" width="8.875" style="52"/>
    <col min="9477" max="9477" width="20.625" style="52" customWidth="1"/>
    <col min="9478" max="9478" width="12.375" style="52" customWidth="1"/>
    <col min="9479" max="9479" width="5.875" style="52" customWidth="1"/>
    <col min="9480" max="9480" width="12.375" style="52" customWidth="1"/>
    <col min="9481" max="9481" width="4.875" style="52" bestFit="1" customWidth="1"/>
    <col min="9482" max="9482" width="7.875" style="52" bestFit="1" customWidth="1"/>
    <col min="9483" max="9488" width="15.875" style="52" customWidth="1"/>
    <col min="9489" max="9732" width="8.875" style="52"/>
    <col min="9733" max="9733" width="20.625" style="52" customWidth="1"/>
    <col min="9734" max="9734" width="12.375" style="52" customWidth="1"/>
    <col min="9735" max="9735" width="5.875" style="52" customWidth="1"/>
    <col min="9736" max="9736" width="12.375" style="52" customWidth="1"/>
    <col min="9737" max="9737" width="4.875" style="52" bestFit="1" customWidth="1"/>
    <col min="9738" max="9738" width="7.875" style="52" bestFit="1" customWidth="1"/>
    <col min="9739" max="9744" width="15.875" style="52" customWidth="1"/>
    <col min="9745" max="9988" width="8.875" style="52"/>
    <col min="9989" max="9989" width="20.625" style="52" customWidth="1"/>
    <col min="9990" max="9990" width="12.375" style="52" customWidth="1"/>
    <col min="9991" max="9991" width="5.875" style="52" customWidth="1"/>
    <col min="9992" max="9992" width="12.375" style="52" customWidth="1"/>
    <col min="9993" max="9993" width="4.875" style="52" bestFit="1" customWidth="1"/>
    <col min="9994" max="9994" width="7.875" style="52" bestFit="1" customWidth="1"/>
    <col min="9995" max="10000" width="15.875" style="52" customWidth="1"/>
    <col min="10001" max="10244" width="8.875" style="52"/>
    <col min="10245" max="10245" width="20.625" style="52" customWidth="1"/>
    <col min="10246" max="10246" width="12.375" style="52" customWidth="1"/>
    <col min="10247" max="10247" width="5.875" style="52" customWidth="1"/>
    <col min="10248" max="10248" width="12.375" style="52" customWidth="1"/>
    <col min="10249" max="10249" width="4.875" style="52" bestFit="1" customWidth="1"/>
    <col min="10250" max="10250" width="7.875" style="52" bestFit="1" customWidth="1"/>
    <col min="10251" max="10256" width="15.875" style="52" customWidth="1"/>
    <col min="10257" max="10500" width="8.875" style="52"/>
    <col min="10501" max="10501" width="20.625" style="52" customWidth="1"/>
    <col min="10502" max="10502" width="12.375" style="52" customWidth="1"/>
    <col min="10503" max="10503" width="5.875" style="52" customWidth="1"/>
    <col min="10504" max="10504" width="12.375" style="52" customWidth="1"/>
    <col min="10505" max="10505" width="4.875" style="52" bestFit="1" customWidth="1"/>
    <col min="10506" max="10506" width="7.875" style="52" bestFit="1" customWidth="1"/>
    <col min="10507" max="10512" width="15.875" style="52" customWidth="1"/>
    <col min="10513" max="10756" width="8.875" style="52"/>
    <col min="10757" max="10757" width="20.625" style="52" customWidth="1"/>
    <col min="10758" max="10758" width="12.375" style="52" customWidth="1"/>
    <col min="10759" max="10759" width="5.875" style="52" customWidth="1"/>
    <col min="10760" max="10760" width="12.375" style="52" customWidth="1"/>
    <col min="10761" max="10761" width="4.875" style="52" bestFit="1" customWidth="1"/>
    <col min="10762" max="10762" width="7.875" style="52" bestFit="1" customWidth="1"/>
    <col min="10763" max="10768" width="15.875" style="52" customWidth="1"/>
    <col min="10769" max="11012" width="8.875" style="52"/>
    <col min="11013" max="11013" width="20.625" style="52" customWidth="1"/>
    <col min="11014" max="11014" width="12.375" style="52" customWidth="1"/>
    <col min="11015" max="11015" width="5.875" style="52" customWidth="1"/>
    <col min="11016" max="11016" width="12.375" style="52" customWidth="1"/>
    <col min="11017" max="11017" width="4.875" style="52" bestFit="1" customWidth="1"/>
    <col min="11018" max="11018" width="7.875" style="52" bestFit="1" customWidth="1"/>
    <col min="11019" max="11024" width="15.875" style="52" customWidth="1"/>
    <col min="11025" max="11268" width="8.875" style="52"/>
    <col min="11269" max="11269" width="20.625" style="52" customWidth="1"/>
    <col min="11270" max="11270" width="12.375" style="52" customWidth="1"/>
    <col min="11271" max="11271" width="5.875" style="52" customWidth="1"/>
    <col min="11272" max="11272" width="12.375" style="52" customWidth="1"/>
    <col min="11273" max="11273" width="4.875" style="52" bestFit="1" customWidth="1"/>
    <col min="11274" max="11274" width="7.875" style="52" bestFit="1" customWidth="1"/>
    <col min="11275" max="11280" width="15.875" style="52" customWidth="1"/>
    <col min="11281" max="11524" width="8.875" style="52"/>
    <col min="11525" max="11525" width="20.625" style="52" customWidth="1"/>
    <col min="11526" max="11526" width="12.375" style="52" customWidth="1"/>
    <col min="11527" max="11527" width="5.875" style="52" customWidth="1"/>
    <col min="11528" max="11528" width="12.375" style="52" customWidth="1"/>
    <col min="11529" max="11529" width="4.875" style="52" bestFit="1" customWidth="1"/>
    <col min="11530" max="11530" width="7.875" style="52" bestFit="1" customWidth="1"/>
    <col min="11531" max="11536" width="15.875" style="52" customWidth="1"/>
    <col min="11537" max="11780" width="8.875" style="52"/>
    <col min="11781" max="11781" width="20.625" style="52" customWidth="1"/>
    <col min="11782" max="11782" width="12.375" style="52" customWidth="1"/>
    <col min="11783" max="11783" width="5.875" style="52" customWidth="1"/>
    <col min="11784" max="11784" width="12.375" style="52" customWidth="1"/>
    <col min="11785" max="11785" width="4.875" style="52" bestFit="1" customWidth="1"/>
    <col min="11786" max="11786" width="7.875" style="52" bestFit="1" customWidth="1"/>
    <col min="11787" max="11792" width="15.875" style="52" customWidth="1"/>
    <col min="11793" max="12036" width="8.875" style="52"/>
    <col min="12037" max="12037" width="20.625" style="52" customWidth="1"/>
    <col min="12038" max="12038" width="12.375" style="52" customWidth="1"/>
    <col min="12039" max="12039" width="5.875" style="52" customWidth="1"/>
    <col min="12040" max="12040" width="12.375" style="52" customWidth="1"/>
    <col min="12041" max="12041" width="4.875" style="52" bestFit="1" customWidth="1"/>
    <col min="12042" max="12042" width="7.875" style="52" bestFit="1" customWidth="1"/>
    <col min="12043" max="12048" width="15.875" style="52" customWidth="1"/>
    <col min="12049" max="12292" width="8.875" style="52"/>
    <col min="12293" max="12293" width="20.625" style="52" customWidth="1"/>
    <col min="12294" max="12294" width="12.375" style="52" customWidth="1"/>
    <col min="12295" max="12295" width="5.875" style="52" customWidth="1"/>
    <col min="12296" max="12296" width="12.375" style="52" customWidth="1"/>
    <col min="12297" max="12297" width="4.875" style="52" bestFit="1" customWidth="1"/>
    <col min="12298" max="12298" width="7.875" style="52" bestFit="1" customWidth="1"/>
    <col min="12299" max="12304" width="15.875" style="52" customWidth="1"/>
    <col min="12305" max="12548" width="8.875" style="52"/>
    <col min="12549" max="12549" width="20.625" style="52" customWidth="1"/>
    <col min="12550" max="12550" width="12.375" style="52" customWidth="1"/>
    <col min="12551" max="12551" width="5.875" style="52" customWidth="1"/>
    <col min="12552" max="12552" width="12.375" style="52" customWidth="1"/>
    <col min="12553" max="12553" width="4.875" style="52" bestFit="1" customWidth="1"/>
    <col min="12554" max="12554" width="7.875" style="52" bestFit="1" customWidth="1"/>
    <col min="12555" max="12560" width="15.875" style="52" customWidth="1"/>
    <col min="12561" max="12804" width="8.875" style="52"/>
    <col min="12805" max="12805" width="20.625" style="52" customWidth="1"/>
    <col min="12806" max="12806" width="12.375" style="52" customWidth="1"/>
    <col min="12807" max="12807" width="5.875" style="52" customWidth="1"/>
    <col min="12808" max="12808" width="12.375" style="52" customWidth="1"/>
    <col min="12809" max="12809" width="4.875" style="52" bestFit="1" customWidth="1"/>
    <col min="12810" max="12810" width="7.875" style="52" bestFit="1" customWidth="1"/>
    <col min="12811" max="12816" width="15.875" style="52" customWidth="1"/>
    <col min="12817" max="13060" width="8.875" style="52"/>
    <col min="13061" max="13061" width="20.625" style="52" customWidth="1"/>
    <col min="13062" max="13062" width="12.375" style="52" customWidth="1"/>
    <col min="13063" max="13063" width="5.875" style="52" customWidth="1"/>
    <col min="13064" max="13064" width="12.375" style="52" customWidth="1"/>
    <col min="13065" max="13065" width="4.875" style="52" bestFit="1" customWidth="1"/>
    <col min="13066" max="13066" width="7.875" style="52" bestFit="1" customWidth="1"/>
    <col min="13067" max="13072" width="15.875" style="52" customWidth="1"/>
    <col min="13073" max="13316" width="8.875" style="52"/>
    <col min="13317" max="13317" width="20.625" style="52" customWidth="1"/>
    <col min="13318" max="13318" width="12.375" style="52" customWidth="1"/>
    <col min="13319" max="13319" width="5.875" style="52" customWidth="1"/>
    <col min="13320" max="13320" width="12.375" style="52" customWidth="1"/>
    <col min="13321" max="13321" width="4.875" style="52" bestFit="1" customWidth="1"/>
    <col min="13322" max="13322" width="7.875" style="52" bestFit="1" customWidth="1"/>
    <col min="13323" max="13328" width="15.875" style="52" customWidth="1"/>
    <col min="13329" max="13572" width="8.875" style="52"/>
    <col min="13573" max="13573" width="20.625" style="52" customWidth="1"/>
    <col min="13574" max="13574" width="12.375" style="52" customWidth="1"/>
    <col min="13575" max="13575" width="5.875" style="52" customWidth="1"/>
    <col min="13576" max="13576" width="12.375" style="52" customWidth="1"/>
    <col min="13577" max="13577" width="4.875" style="52" bestFit="1" customWidth="1"/>
    <col min="13578" max="13578" width="7.875" style="52" bestFit="1" customWidth="1"/>
    <col min="13579" max="13584" width="15.875" style="52" customWidth="1"/>
    <col min="13585" max="13828" width="8.875" style="52"/>
    <col min="13829" max="13829" width="20.625" style="52" customWidth="1"/>
    <col min="13830" max="13830" width="12.375" style="52" customWidth="1"/>
    <col min="13831" max="13831" width="5.875" style="52" customWidth="1"/>
    <col min="13832" max="13832" width="12.375" style="52" customWidth="1"/>
    <col min="13833" max="13833" width="4.875" style="52" bestFit="1" customWidth="1"/>
    <col min="13834" max="13834" width="7.875" style="52" bestFit="1" customWidth="1"/>
    <col min="13835" max="13840" width="15.875" style="52" customWidth="1"/>
    <col min="13841" max="14084" width="8.875" style="52"/>
    <col min="14085" max="14085" width="20.625" style="52" customWidth="1"/>
    <col min="14086" max="14086" width="12.375" style="52" customWidth="1"/>
    <col min="14087" max="14087" width="5.875" style="52" customWidth="1"/>
    <col min="14088" max="14088" width="12.375" style="52" customWidth="1"/>
    <col min="14089" max="14089" width="4.875" style="52" bestFit="1" customWidth="1"/>
    <col min="14090" max="14090" width="7.875" style="52" bestFit="1" customWidth="1"/>
    <col min="14091" max="14096" width="15.875" style="52" customWidth="1"/>
    <col min="14097" max="14340" width="8.875" style="52"/>
    <col min="14341" max="14341" width="20.625" style="52" customWidth="1"/>
    <col min="14342" max="14342" width="12.375" style="52" customWidth="1"/>
    <col min="14343" max="14343" width="5.875" style="52" customWidth="1"/>
    <col min="14344" max="14344" width="12.375" style="52" customWidth="1"/>
    <col min="14345" max="14345" width="4.875" style="52" bestFit="1" customWidth="1"/>
    <col min="14346" max="14346" width="7.875" style="52" bestFit="1" customWidth="1"/>
    <col min="14347" max="14352" width="15.875" style="52" customWidth="1"/>
    <col min="14353" max="14596" width="8.875" style="52"/>
    <col min="14597" max="14597" width="20.625" style="52" customWidth="1"/>
    <col min="14598" max="14598" width="12.375" style="52" customWidth="1"/>
    <col min="14599" max="14599" width="5.875" style="52" customWidth="1"/>
    <col min="14600" max="14600" width="12.375" style="52" customWidth="1"/>
    <col min="14601" max="14601" width="4.875" style="52" bestFit="1" customWidth="1"/>
    <col min="14602" max="14602" width="7.875" style="52" bestFit="1" customWidth="1"/>
    <col min="14603" max="14608" width="15.875" style="52" customWidth="1"/>
    <col min="14609" max="14852" width="8.875" style="52"/>
    <col min="14853" max="14853" width="20.625" style="52" customWidth="1"/>
    <col min="14854" max="14854" width="12.375" style="52" customWidth="1"/>
    <col min="14855" max="14855" width="5.875" style="52" customWidth="1"/>
    <col min="14856" max="14856" width="12.375" style="52" customWidth="1"/>
    <col min="14857" max="14857" width="4.875" style="52" bestFit="1" customWidth="1"/>
    <col min="14858" max="14858" width="7.875" style="52" bestFit="1" customWidth="1"/>
    <col min="14859" max="14864" width="15.875" style="52" customWidth="1"/>
    <col min="14865" max="15108" width="8.875" style="52"/>
    <col min="15109" max="15109" width="20.625" style="52" customWidth="1"/>
    <col min="15110" max="15110" width="12.375" style="52" customWidth="1"/>
    <col min="15111" max="15111" width="5.875" style="52" customWidth="1"/>
    <col min="15112" max="15112" width="12.375" style="52" customWidth="1"/>
    <col min="15113" max="15113" width="4.875" style="52" bestFit="1" customWidth="1"/>
    <col min="15114" max="15114" width="7.875" style="52" bestFit="1" customWidth="1"/>
    <col min="15115" max="15120" width="15.875" style="52" customWidth="1"/>
    <col min="15121" max="15364" width="8.875" style="52"/>
    <col min="15365" max="15365" width="20.625" style="52" customWidth="1"/>
    <col min="15366" max="15366" width="12.375" style="52" customWidth="1"/>
    <col min="15367" max="15367" width="5.875" style="52" customWidth="1"/>
    <col min="15368" max="15368" width="12.375" style="52" customWidth="1"/>
    <col min="15369" max="15369" width="4.875" style="52" bestFit="1" customWidth="1"/>
    <col min="15370" max="15370" width="7.875" style="52" bestFit="1" customWidth="1"/>
    <col min="15371" max="15376" width="15.875" style="52" customWidth="1"/>
    <col min="15377" max="15620" width="8.875" style="52"/>
    <col min="15621" max="15621" width="20.625" style="52" customWidth="1"/>
    <col min="15622" max="15622" width="12.375" style="52" customWidth="1"/>
    <col min="15623" max="15623" width="5.875" style="52" customWidth="1"/>
    <col min="15624" max="15624" width="12.375" style="52" customWidth="1"/>
    <col min="15625" max="15625" width="4.875" style="52" bestFit="1" customWidth="1"/>
    <col min="15626" max="15626" width="7.875" style="52" bestFit="1" customWidth="1"/>
    <col min="15627" max="15632" width="15.875" style="52" customWidth="1"/>
    <col min="15633" max="15876" width="8.875" style="52"/>
    <col min="15877" max="15877" width="20.625" style="52" customWidth="1"/>
    <col min="15878" max="15878" width="12.375" style="52" customWidth="1"/>
    <col min="15879" max="15879" width="5.875" style="52" customWidth="1"/>
    <col min="15880" max="15880" width="12.375" style="52" customWidth="1"/>
    <col min="15881" max="15881" width="4.875" style="52" bestFit="1" customWidth="1"/>
    <col min="15882" max="15882" width="7.875" style="52" bestFit="1" customWidth="1"/>
    <col min="15883" max="15888" width="15.875" style="52" customWidth="1"/>
    <col min="15889" max="16132" width="8.875" style="52"/>
    <col min="16133" max="16133" width="20.625" style="52" customWidth="1"/>
    <col min="16134" max="16134" width="12.375" style="52" customWidth="1"/>
    <col min="16135" max="16135" width="5.875" style="52" customWidth="1"/>
    <col min="16136" max="16136" width="12.375" style="52" customWidth="1"/>
    <col min="16137" max="16137" width="4.875" style="52" bestFit="1" customWidth="1"/>
    <col min="16138" max="16138" width="7.875" style="52" bestFit="1" customWidth="1"/>
    <col min="16139" max="16144" width="15.875" style="52" customWidth="1"/>
    <col min="16145" max="16384" width="8.875" style="52"/>
  </cols>
  <sheetData>
    <row r="1" spans="1:16" ht="26.25" customHeight="1">
      <c r="B1" s="81"/>
      <c r="C1" s="81"/>
      <c r="D1" s="81"/>
      <c r="E1" s="81"/>
      <c r="H1" s="97">
        <v>12</v>
      </c>
      <c r="I1" s="98" t="s">
        <v>148</v>
      </c>
      <c r="J1" s="98"/>
      <c r="K1" s="98"/>
      <c r="L1" s="93"/>
      <c r="M1" s="93"/>
      <c r="N1" s="93"/>
      <c r="O1" s="93"/>
      <c r="P1" s="93"/>
    </row>
    <row r="2" spans="1:16" ht="13.5" customHeight="1">
      <c r="I2" s="54"/>
      <c r="J2" s="54"/>
      <c r="K2" s="54"/>
      <c r="L2" s="54"/>
    </row>
    <row r="3" spans="1:16" ht="32.25" customHeight="1">
      <c r="B3" s="87"/>
      <c r="C3" s="87"/>
      <c r="D3" s="87"/>
      <c r="E3" s="87"/>
      <c r="F3" s="56"/>
      <c r="G3" s="56"/>
      <c r="H3" s="56"/>
      <c r="N3" s="90"/>
      <c r="O3" s="90"/>
      <c r="P3" s="90" t="s">
        <v>87</v>
      </c>
    </row>
    <row r="4" spans="1:16" ht="46.5" customHeight="1" thickBot="1">
      <c r="A4" s="57" t="s">
        <v>79</v>
      </c>
      <c r="B4" s="57" t="s">
        <v>80</v>
      </c>
      <c r="C4" s="57" t="s">
        <v>81</v>
      </c>
      <c r="D4" s="58" t="s">
        <v>82</v>
      </c>
      <c r="E4" s="57" t="s">
        <v>83</v>
      </c>
      <c r="F4" s="251" t="s">
        <v>0</v>
      </c>
      <c r="G4" s="252"/>
      <c r="H4" s="253"/>
      <c r="I4" s="59" t="s">
        <v>84</v>
      </c>
      <c r="J4" s="59" t="s">
        <v>154</v>
      </c>
      <c r="K4" s="59" t="s">
        <v>153</v>
      </c>
      <c r="L4" s="59" t="s">
        <v>144</v>
      </c>
      <c r="M4" s="59" t="s">
        <v>155</v>
      </c>
      <c r="N4" s="59" t="s">
        <v>156</v>
      </c>
      <c r="O4" s="59" t="s">
        <v>146</v>
      </c>
      <c r="P4" s="60" t="s">
        <v>157</v>
      </c>
    </row>
    <row r="5" spans="1:16" ht="35.1" customHeight="1" thickBot="1">
      <c r="A5" s="61">
        <v>1</v>
      </c>
      <c r="B5" s="69" t="s">
        <v>88</v>
      </c>
      <c r="C5" s="70">
        <v>43195</v>
      </c>
      <c r="D5" s="99">
        <v>0</v>
      </c>
      <c r="E5" s="100">
        <v>44410</v>
      </c>
      <c r="F5" s="101" t="s">
        <v>89</v>
      </c>
      <c r="G5" s="102" t="s">
        <v>91</v>
      </c>
      <c r="H5" s="103" t="s">
        <v>149</v>
      </c>
      <c r="I5" s="71">
        <v>224150</v>
      </c>
      <c r="J5" s="72">
        <v>0</v>
      </c>
      <c r="K5" s="96">
        <f>+I5+J5</f>
        <v>224150</v>
      </c>
      <c r="L5" s="104">
        <v>8100</v>
      </c>
      <c r="M5" s="105">
        <v>20</v>
      </c>
      <c r="N5" s="91">
        <f>+IF(F5="1号",IF(M5&gt;=21,K5,ROUNDDOWN(K5*M5/20,-1)),IF(M5&gt;=25,K5,ROUNDDOWN(K5*M5/25,-1)))</f>
        <v>179320</v>
      </c>
      <c r="O5" s="95">
        <f>+IF(F5="1号",0,IF(M5&gt;=25,L5,ROUNDDOWN(L5*M5/25,-1)))</f>
        <v>6480</v>
      </c>
      <c r="P5" s="91">
        <f>N5-O5</f>
        <v>172840</v>
      </c>
    </row>
    <row r="6" spans="1:16" ht="35.1" customHeight="1">
      <c r="A6" s="61">
        <v>2</v>
      </c>
      <c r="B6" s="62"/>
      <c r="C6" s="63"/>
      <c r="D6" s="64"/>
      <c r="E6" s="65"/>
      <c r="F6" s="66"/>
      <c r="G6" s="89"/>
      <c r="H6" s="88"/>
      <c r="I6" s="67"/>
      <c r="J6" s="67"/>
      <c r="K6" s="96">
        <f t="shared" ref="K6" si="0">+I6+J6</f>
        <v>0</v>
      </c>
      <c r="L6" s="67"/>
      <c r="M6" s="68"/>
      <c r="N6" s="91">
        <f t="shared" ref="N6" si="1">+IF(F6="1号",IF(M6&gt;=21,K6,ROUNDDOWN(K6*M6/20,-1)),IF(M6&gt;=25,K6,ROUNDDOWN(K6*M6/25,-1)))</f>
        <v>0</v>
      </c>
      <c r="O6" s="95">
        <f t="shared" ref="O6" si="2">+IF(F6="1号",0,IF(M6&gt;=25,L6,ROUNDDOWN(L6*M6/25,-1)))</f>
        <v>0</v>
      </c>
      <c r="P6" s="91">
        <f t="shared" ref="P6" si="3">N6-O6</f>
        <v>0</v>
      </c>
    </row>
    <row r="7" spans="1:16" ht="35.1" customHeight="1">
      <c r="A7" s="254" t="s">
        <v>85</v>
      </c>
      <c r="B7" s="255"/>
      <c r="C7" s="255"/>
      <c r="D7" s="255"/>
      <c r="E7" s="255"/>
      <c r="F7" s="255"/>
      <c r="G7" s="255"/>
      <c r="H7" s="255"/>
      <c r="I7" s="255"/>
      <c r="J7" s="255"/>
      <c r="K7" s="255"/>
      <c r="L7" s="255"/>
      <c r="M7" s="255"/>
      <c r="N7" s="255"/>
      <c r="O7" s="256"/>
      <c r="P7" s="92">
        <f>SUM(P5:P6)</f>
        <v>172840</v>
      </c>
    </row>
    <row r="9" spans="1:16">
      <c r="B9" s="52" t="s">
        <v>86</v>
      </c>
    </row>
    <row r="16" spans="1:16" ht="51" customHeight="1"/>
    <row r="17" spans="1:17" ht="26.25" customHeight="1">
      <c r="B17" s="81"/>
      <c r="C17" s="81"/>
      <c r="D17" s="81"/>
      <c r="E17" s="81"/>
      <c r="H17" s="97">
        <v>12</v>
      </c>
      <c r="I17" s="98" t="s">
        <v>151</v>
      </c>
      <c r="J17" s="98"/>
      <c r="K17" s="93"/>
      <c r="L17" s="93"/>
      <c r="M17" s="93"/>
      <c r="N17" s="93"/>
      <c r="O17" s="93"/>
      <c r="P17" s="93"/>
      <c r="Q17" s="93"/>
    </row>
    <row r="18" spans="1:17" ht="13.5" customHeight="1">
      <c r="I18" s="54"/>
      <c r="J18" s="54"/>
      <c r="K18" s="54"/>
      <c r="L18" s="54"/>
    </row>
    <row r="19" spans="1:17" ht="32.25" customHeight="1">
      <c r="B19" s="87"/>
      <c r="C19" s="87"/>
      <c r="D19" s="87"/>
      <c r="E19" s="87"/>
      <c r="F19" s="56"/>
      <c r="G19" s="56"/>
      <c r="H19" s="56"/>
      <c r="N19" s="90"/>
      <c r="O19" s="90"/>
      <c r="Q19" s="90" t="s">
        <v>87</v>
      </c>
    </row>
    <row r="20" spans="1:17" ht="46.5" customHeight="1" thickBot="1">
      <c r="A20" s="57" t="s">
        <v>79</v>
      </c>
      <c r="B20" s="57" t="s">
        <v>80</v>
      </c>
      <c r="C20" s="57" t="s">
        <v>81</v>
      </c>
      <c r="D20" s="58" t="s">
        <v>82</v>
      </c>
      <c r="E20" s="57" t="s">
        <v>83</v>
      </c>
      <c r="F20" s="251" t="s">
        <v>0</v>
      </c>
      <c r="G20" s="252"/>
      <c r="H20" s="253"/>
      <c r="I20" s="59" t="s">
        <v>84</v>
      </c>
      <c r="J20" s="59" t="s">
        <v>154</v>
      </c>
      <c r="K20" s="59" t="s">
        <v>153</v>
      </c>
      <c r="L20" s="59" t="s">
        <v>144</v>
      </c>
      <c r="M20" s="59" t="s">
        <v>152</v>
      </c>
      <c r="N20" s="59" t="s">
        <v>145</v>
      </c>
      <c r="O20" s="59" t="s">
        <v>146</v>
      </c>
      <c r="P20" s="60" t="s">
        <v>157</v>
      </c>
      <c r="Q20" s="60" t="s">
        <v>147</v>
      </c>
    </row>
    <row r="21" spans="1:17" ht="35.1" customHeight="1" thickBot="1">
      <c r="A21" s="61">
        <v>1</v>
      </c>
      <c r="B21" s="69" t="s">
        <v>88</v>
      </c>
      <c r="C21" s="70">
        <v>43195</v>
      </c>
      <c r="D21" s="99">
        <v>0</v>
      </c>
      <c r="E21" s="100">
        <v>44410</v>
      </c>
      <c r="F21" s="101" t="s">
        <v>89</v>
      </c>
      <c r="G21" s="102" t="s">
        <v>91</v>
      </c>
      <c r="H21" s="103" t="s">
        <v>149</v>
      </c>
      <c r="I21" s="71">
        <v>224150</v>
      </c>
      <c r="J21" s="72">
        <v>0</v>
      </c>
      <c r="K21" s="96">
        <f>+I21+J21</f>
        <v>224150</v>
      </c>
      <c r="L21" s="104">
        <v>17000</v>
      </c>
      <c r="M21" s="105">
        <v>15</v>
      </c>
      <c r="N21" s="91">
        <f>+IF(F21="1号",IF(M21&gt;=21,K21,ROUNDDOWN(K21*M21/20,-1)),IF(M21&gt;=25,K21,ROUNDDOWN(K21*M21/25,-1)))</f>
        <v>134490</v>
      </c>
      <c r="O21" s="95">
        <f>+IF(F21="1号",0,IF(M21&gt;=25,L21,ROUNDDOWN(L21*M21/25,-1)))</f>
        <v>10200</v>
      </c>
      <c r="P21" s="91">
        <f>N21-O21</f>
        <v>124290</v>
      </c>
      <c r="Q21" s="91">
        <f>P21-(K21-L21)</f>
        <v>-82860</v>
      </c>
    </row>
    <row r="22" spans="1:17" ht="35.1" customHeight="1">
      <c r="A22" s="61">
        <v>2</v>
      </c>
      <c r="B22" s="62"/>
      <c r="C22" s="63"/>
      <c r="D22" s="64"/>
      <c r="E22" s="65"/>
      <c r="F22" s="66"/>
      <c r="G22" s="89"/>
      <c r="H22" s="88"/>
      <c r="I22" s="67"/>
      <c r="J22" s="67"/>
      <c r="K22" s="96"/>
      <c r="L22" s="67"/>
      <c r="M22" s="68"/>
      <c r="N22" s="91">
        <f t="shared" ref="N22" si="4">ROUNDDOWN(M22/25,-1)</f>
        <v>0</v>
      </c>
      <c r="O22" s="95">
        <f t="shared" ref="O22" si="5">IF(M22&gt;=25,L22,ROUNDDOWN(L22*M22/25,-1))</f>
        <v>0</v>
      </c>
      <c r="P22" s="91">
        <f t="shared" ref="P22" si="6">N22-O22</f>
        <v>0</v>
      </c>
      <c r="Q22" s="91">
        <f t="shared" ref="Q22" si="7">P22-L22</f>
        <v>0</v>
      </c>
    </row>
    <row r="23" spans="1:17" ht="35.1" customHeight="1">
      <c r="A23" s="254" t="s">
        <v>85</v>
      </c>
      <c r="B23" s="255"/>
      <c r="C23" s="255"/>
      <c r="D23" s="255"/>
      <c r="E23" s="255"/>
      <c r="F23" s="255"/>
      <c r="G23" s="255"/>
      <c r="H23" s="255"/>
      <c r="I23" s="255"/>
      <c r="J23" s="255"/>
      <c r="K23" s="255"/>
      <c r="L23" s="255"/>
      <c r="M23" s="255"/>
      <c r="N23" s="255"/>
      <c r="O23" s="256"/>
      <c r="P23" s="92">
        <f>SUM(P21:P22)</f>
        <v>124290</v>
      </c>
      <c r="Q23" s="92">
        <f>SUM(Q21:Q22)</f>
        <v>-82860</v>
      </c>
    </row>
  </sheetData>
  <mergeCells count="4">
    <mergeCell ref="F4:H4"/>
    <mergeCell ref="A7:O7"/>
    <mergeCell ref="F20:H20"/>
    <mergeCell ref="A23:O23"/>
  </mergeCells>
  <phoneticPr fontId="11"/>
  <dataValidations count="6">
    <dataValidation type="list" allowBlank="1" showInputMessage="1" showErrorMessage="1" sqref="H5:H6 H21:H22" xr:uid="{11F2C73E-4388-47C4-B2B9-B24F940601DD}">
      <formula1>"地域枠,従業員枠"</formula1>
    </dataValidation>
    <dataValidation type="list" allowBlank="1" showInputMessage="1" showErrorMessage="1" sqref="WVO983027:WVO983038 D65523:D65534 JC65523:JC65534 SY65523:SY65534 ACU65523:ACU65534 AMQ65523:AMQ65534 AWM65523:AWM65534 BGI65523:BGI65534 BQE65523:BQE65534 CAA65523:CAA65534 CJW65523:CJW65534 CTS65523:CTS65534 DDO65523:DDO65534 DNK65523:DNK65534 DXG65523:DXG65534 EHC65523:EHC65534 EQY65523:EQY65534 FAU65523:FAU65534 FKQ65523:FKQ65534 FUM65523:FUM65534 GEI65523:GEI65534 GOE65523:GOE65534 GYA65523:GYA65534 HHW65523:HHW65534 HRS65523:HRS65534 IBO65523:IBO65534 ILK65523:ILK65534 IVG65523:IVG65534 JFC65523:JFC65534 JOY65523:JOY65534 JYU65523:JYU65534 KIQ65523:KIQ65534 KSM65523:KSM65534 LCI65523:LCI65534 LME65523:LME65534 LWA65523:LWA65534 MFW65523:MFW65534 MPS65523:MPS65534 MZO65523:MZO65534 NJK65523:NJK65534 NTG65523:NTG65534 ODC65523:ODC65534 OMY65523:OMY65534 OWU65523:OWU65534 PGQ65523:PGQ65534 PQM65523:PQM65534 QAI65523:QAI65534 QKE65523:QKE65534 QUA65523:QUA65534 RDW65523:RDW65534 RNS65523:RNS65534 RXO65523:RXO65534 SHK65523:SHK65534 SRG65523:SRG65534 TBC65523:TBC65534 TKY65523:TKY65534 TUU65523:TUU65534 UEQ65523:UEQ65534 UOM65523:UOM65534 UYI65523:UYI65534 VIE65523:VIE65534 VSA65523:VSA65534 WBW65523:WBW65534 WLS65523:WLS65534 WVO65523:WVO65534 D131059:D131070 JC131059:JC131070 SY131059:SY131070 ACU131059:ACU131070 AMQ131059:AMQ131070 AWM131059:AWM131070 BGI131059:BGI131070 BQE131059:BQE131070 CAA131059:CAA131070 CJW131059:CJW131070 CTS131059:CTS131070 DDO131059:DDO131070 DNK131059:DNK131070 DXG131059:DXG131070 EHC131059:EHC131070 EQY131059:EQY131070 FAU131059:FAU131070 FKQ131059:FKQ131070 FUM131059:FUM131070 GEI131059:GEI131070 GOE131059:GOE131070 GYA131059:GYA131070 HHW131059:HHW131070 HRS131059:HRS131070 IBO131059:IBO131070 ILK131059:ILK131070 IVG131059:IVG131070 JFC131059:JFC131070 JOY131059:JOY131070 JYU131059:JYU131070 KIQ131059:KIQ131070 KSM131059:KSM131070 LCI131059:LCI131070 LME131059:LME131070 LWA131059:LWA131070 MFW131059:MFW131070 MPS131059:MPS131070 MZO131059:MZO131070 NJK131059:NJK131070 NTG131059:NTG131070 ODC131059:ODC131070 OMY131059:OMY131070 OWU131059:OWU131070 PGQ131059:PGQ131070 PQM131059:PQM131070 QAI131059:QAI131070 QKE131059:QKE131070 QUA131059:QUA131070 RDW131059:RDW131070 RNS131059:RNS131070 RXO131059:RXO131070 SHK131059:SHK131070 SRG131059:SRG131070 TBC131059:TBC131070 TKY131059:TKY131070 TUU131059:TUU131070 UEQ131059:UEQ131070 UOM131059:UOM131070 UYI131059:UYI131070 VIE131059:VIE131070 VSA131059:VSA131070 WBW131059:WBW131070 WLS131059:WLS131070 WVO131059:WVO131070 D196595:D196606 JC196595:JC196606 SY196595:SY196606 ACU196595:ACU196606 AMQ196595:AMQ196606 AWM196595:AWM196606 BGI196595:BGI196606 BQE196595:BQE196606 CAA196595:CAA196606 CJW196595:CJW196606 CTS196595:CTS196606 DDO196595:DDO196606 DNK196595:DNK196606 DXG196595:DXG196606 EHC196595:EHC196606 EQY196595:EQY196606 FAU196595:FAU196606 FKQ196595:FKQ196606 FUM196595:FUM196606 GEI196595:GEI196606 GOE196595:GOE196606 GYA196595:GYA196606 HHW196595:HHW196606 HRS196595:HRS196606 IBO196595:IBO196606 ILK196595:ILK196606 IVG196595:IVG196606 JFC196595:JFC196606 JOY196595:JOY196606 JYU196595:JYU196606 KIQ196595:KIQ196606 KSM196595:KSM196606 LCI196595:LCI196606 LME196595:LME196606 LWA196595:LWA196606 MFW196595:MFW196606 MPS196595:MPS196606 MZO196595:MZO196606 NJK196595:NJK196606 NTG196595:NTG196606 ODC196595:ODC196606 OMY196595:OMY196606 OWU196595:OWU196606 PGQ196595:PGQ196606 PQM196595:PQM196606 QAI196595:QAI196606 QKE196595:QKE196606 QUA196595:QUA196606 RDW196595:RDW196606 RNS196595:RNS196606 RXO196595:RXO196606 SHK196595:SHK196606 SRG196595:SRG196606 TBC196595:TBC196606 TKY196595:TKY196606 TUU196595:TUU196606 UEQ196595:UEQ196606 UOM196595:UOM196606 UYI196595:UYI196606 VIE196595:VIE196606 VSA196595:VSA196606 WBW196595:WBW196606 WLS196595:WLS196606 WVO196595:WVO196606 D262131:D262142 JC262131:JC262142 SY262131:SY262142 ACU262131:ACU262142 AMQ262131:AMQ262142 AWM262131:AWM262142 BGI262131:BGI262142 BQE262131:BQE262142 CAA262131:CAA262142 CJW262131:CJW262142 CTS262131:CTS262142 DDO262131:DDO262142 DNK262131:DNK262142 DXG262131:DXG262142 EHC262131:EHC262142 EQY262131:EQY262142 FAU262131:FAU262142 FKQ262131:FKQ262142 FUM262131:FUM262142 GEI262131:GEI262142 GOE262131:GOE262142 GYA262131:GYA262142 HHW262131:HHW262142 HRS262131:HRS262142 IBO262131:IBO262142 ILK262131:ILK262142 IVG262131:IVG262142 JFC262131:JFC262142 JOY262131:JOY262142 JYU262131:JYU262142 KIQ262131:KIQ262142 KSM262131:KSM262142 LCI262131:LCI262142 LME262131:LME262142 LWA262131:LWA262142 MFW262131:MFW262142 MPS262131:MPS262142 MZO262131:MZO262142 NJK262131:NJK262142 NTG262131:NTG262142 ODC262131:ODC262142 OMY262131:OMY262142 OWU262131:OWU262142 PGQ262131:PGQ262142 PQM262131:PQM262142 QAI262131:QAI262142 QKE262131:QKE262142 QUA262131:QUA262142 RDW262131:RDW262142 RNS262131:RNS262142 RXO262131:RXO262142 SHK262131:SHK262142 SRG262131:SRG262142 TBC262131:TBC262142 TKY262131:TKY262142 TUU262131:TUU262142 UEQ262131:UEQ262142 UOM262131:UOM262142 UYI262131:UYI262142 VIE262131:VIE262142 VSA262131:VSA262142 WBW262131:WBW262142 WLS262131:WLS262142 WVO262131:WVO262142 D327667:D327678 JC327667:JC327678 SY327667:SY327678 ACU327667:ACU327678 AMQ327667:AMQ327678 AWM327667:AWM327678 BGI327667:BGI327678 BQE327667:BQE327678 CAA327667:CAA327678 CJW327667:CJW327678 CTS327667:CTS327678 DDO327667:DDO327678 DNK327667:DNK327678 DXG327667:DXG327678 EHC327667:EHC327678 EQY327667:EQY327678 FAU327667:FAU327678 FKQ327667:FKQ327678 FUM327667:FUM327678 GEI327667:GEI327678 GOE327667:GOE327678 GYA327667:GYA327678 HHW327667:HHW327678 HRS327667:HRS327678 IBO327667:IBO327678 ILK327667:ILK327678 IVG327667:IVG327678 JFC327667:JFC327678 JOY327667:JOY327678 JYU327667:JYU327678 KIQ327667:KIQ327678 KSM327667:KSM327678 LCI327667:LCI327678 LME327667:LME327678 LWA327667:LWA327678 MFW327667:MFW327678 MPS327667:MPS327678 MZO327667:MZO327678 NJK327667:NJK327678 NTG327667:NTG327678 ODC327667:ODC327678 OMY327667:OMY327678 OWU327667:OWU327678 PGQ327667:PGQ327678 PQM327667:PQM327678 QAI327667:QAI327678 QKE327667:QKE327678 QUA327667:QUA327678 RDW327667:RDW327678 RNS327667:RNS327678 RXO327667:RXO327678 SHK327667:SHK327678 SRG327667:SRG327678 TBC327667:TBC327678 TKY327667:TKY327678 TUU327667:TUU327678 UEQ327667:UEQ327678 UOM327667:UOM327678 UYI327667:UYI327678 VIE327667:VIE327678 VSA327667:VSA327678 WBW327667:WBW327678 WLS327667:WLS327678 WVO327667:WVO327678 D393203:D393214 JC393203:JC393214 SY393203:SY393214 ACU393203:ACU393214 AMQ393203:AMQ393214 AWM393203:AWM393214 BGI393203:BGI393214 BQE393203:BQE393214 CAA393203:CAA393214 CJW393203:CJW393214 CTS393203:CTS393214 DDO393203:DDO393214 DNK393203:DNK393214 DXG393203:DXG393214 EHC393203:EHC393214 EQY393203:EQY393214 FAU393203:FAU393214 FKQ393203:FKQ393214 FUM393203:FUM393214 GEI393203:GEI393214 GOE393203:GOE393214 GYA393203:GYA393214 HHW393203:HHW393214 HRS393203:HRS393214 IBO393203:IBO393214 ILK393203:ILK393214 IVG393203:IVG393214 JFC393203:JFC393214 JOY393203:JOY393214 JYU393203:JYU393214 KIQ393203:KIQ393214 KSM393203:KSM393214 LCI393203:LCI393214 LME393203:LME393214 LWA393203:LWA393214 MFW393203:MFW393214 MPS393203:MPS393214 MZO393203:MZO393214 NJK393203:NJK393214 NTG393203:NTG393214 ODC393203:ODC393214 OMY393203:OMY393214 OWU393203:OWU393214 PGQ393203:PGQ393214 PQM393203:PQM393214 QAI393203:QAI393214 QKE393203:QKE393214 QUA393203:QUA393214 RDW393203:RDW393214 RNS393203:RNS393214 RXO393203:RXO393214 SHK393203:SHK393214 SRG393203:SRG393214 TBC393203:TBC393214 TKY393203:TKY393214 TUU393203:TUU393214 UEQ393203:UEQ393214 UOM393203:UOM393214 UYI393203:UYI393214 VIE393203:VIE393214 VSA393203:VSA393214 WBW393203:WBW393214 WLS393203:WLS393214 WVO393203:WVO393214 D458739:D458750 JC458739:JC458750 SY458739:SY458750 ACU458739:ACU458750 AMQ458739:AMQ458750 AWM458739:AWM458750 BGI458739:BGI458750 BQE458739:BQE458750 CAA458739:CAA458750 CJW458739:CJW458750 CTS458739:CTS458750 DDO458739:DDO458750 DNK458739:DNK458750 DXG458739:DXG458750 EHC458739:EHC458750 EQY458739:EQY458750 FAU458739:FAU458750 FKQ458739:FKQ458750 FUM458739:FUM458750 GEI458739:GEI458750 GOE458739:GOE458750 GYA458739:GYA458750 HHW458739:HHW458750 HRS458739:HRS458750 IBO458739:IBO458750 ILK458739:ILK458750 IVG458739:IVG458750 JFC458739:JFC458750 JOY458739:JOY458750 JYU458739:JYU458750 KIQ458739:KIQ458750 KSM458739:KSM458750 LCI458739:LCI458750 LME458739:LME458750 LWA458739:LWA458750 MFW458739:MFW458750 MPS458739:MPS458750 MZO458739:MZO458750 NJK458739:NJK458750 NTG458739:NTG458750 ODC458739:ODC458750 OMY458739:OMY458750 OWU458739:OWU458750 PGQ458739:PGQ458750 PQM458739:PQM458750 QAI458739:QAI458750 QKE458739:QKE458750 QUA458739:QUA458750 RDW458739:RDW458750 RNS458739:RNS458750 RXO458739:RXO458750 SHK458739:SHK458750 SRG458739:SRG458750 TBC458739:TBC458750 TKY458739:TKY458750 TUU458739:TUU458750 UEQ458739:UEQ458750 UOM458739:UOM458750 UYI458739:UYI458750 VIE458739:VIE458750 VSA458739:VSA458750 WBW458739:WBW458750 WLS458739:WLS458750 WVO458739:WVO458750 D524275:D524286 JC524275:JC524286 SY524275:SY524286 ACU524275:ACU524286 AMQ524275:AMQ524286 AWM524275:AWM524286 BGI524275:BGI524286 BQE524275:BQE524286 CAA524275:CAA524286 CJW524275:CJW524286 CTS524275:CTS524286 DDO524275:DDO524286 DNK524275:DNK524286 DXG524275:DXG524286 EHC524275:EHC524286 EQY524275:EQY524286 FAU524275:FAU524286 FKQ524275:FKQ524286 FUM524275:FUM524286 GEI524275:GEI524286 GOE524275:GOE524286 GYA524275:GYA524286 HHW524275:HHW524286 HRS524275:HRS524286 IBO524275:IBO524286 ILK524275:ILK524286 IVG524275:IVG524286 JFC524275:JFC524286 JOY524275:JOY524286 JYU524275:JYU524286 KIQ524275:KIQ524286 KSM524275:KSM524286 LCI524275:LCI524286 LME524275:LME524286 LWA524275:LWA524286 MFW524275:MFW524286 MPS524275:MPS524286 MZO524275:MZO524286 NJK524275:NJK524286 NTG524275:NTG524286 ODC524275:ODC524286 OMY524275:OMY524286 OWU524275:OWU524286 PGQ524275:PGQ524286 PQM524275:PQM524286 QAI524275:QAI524286 QKE524275:QKE524286 QUA524275:QUA524286 RDW524275:RDW524286 RNS524275:RNS524286 RXO524275:RXO524286 SHK524275:SHK524286 SRG524275:SRG524286 TBC524275:TBC524286 TKY524275:TKY524286 TUU524275:TUU524286 UEQ524275:UEQ524286 UOM524275:UOM524286 UYI524275:UYI524286 VIE524275:VIE524286 VSA524275:VSA524286 WBW524275:WBW524286 WLS524275:WLS524286 WVO524275:WVO524286 D589811:D589822 JC589811:JC589822 SY589811:SY589822 ACU589811:ACU589822 AMQ589811:AMQ589822 AWM589811:AWM589822 BGI589811:BGI589822 BQE589811:BQE589822 CAA589811:CAA589822 CJW589811:CJW589822 CTS589811:CTS589822 DDO589811:DDO589822 DNK589811:DNK589822 DXG589811:DXG589822 EHC589811:EHC589822 EQY589811:EQY589822 FAU589811:FAU589822 FKQ589811:FKQ589822 FUM589811:FUM589822 GEI589811:GEI589822 GOE589811:GOE589822 GYA589811:GYA589822 HHW589811:HHW589822 HRS589811:HRS589822 IBO589811:IBO589822 ILK589811:ILK589822 IVG589811:IVG589822 JFC589811:JFC589822 JOY589811:JOY589822 JYU589811:JYU589822 KIQ589811:KIQ589822 KSM589811:KSM589822 LCI589811:LCI589822 LME589811:LME589822 LWA589811:LWA589822 MFW589811:MFW589822 MPS589811:MPS589822 MZO589811:MZO589822 NJK589811:NJK589822 NTG589811:NTG589822 ODC589811:ODC589822 OMY589811:OMY589822 OWU589811:OWU589822 PGQ589811:PGQ589822 PQM589811:PQM589822 QAI589811:QAI589822 QKE589811:QKE589822 QUA589811:QUA589822 RDW589811:RDW589822 RNS589811:RNS589822 RXO589811:RXO589822 SHK589811:SHK589822 SRG589811:SRG589822 TBC589811:TBC589822 TKY589811:TKY589822 TUU589811:TUU589822 UEQ589811:UEQ589822 UOM589811:UOM589822 UYI589811:UYI589822 VIE589811:VIE589822 VSA589811:VSA589822 WBW589811:WBW589822 WLS589811:WLS589822 WVO589811:WVO589822 D655347:D655358 JC655347:JC655358 SY655347:SY655358 ACU655347:ACU655358 AMQ655347:AMQ655358 AWM655347:AWM655358 BGI655347:BGI655358 BQE655347:BQE655358 CAA655347:CAA655358 CJW655347:CJW655358 CTS655347:CTS655358 DDO655347:DDO655358 DNK655347:DNK655358 DXG655347:DXG655358 EHC655347:EHC655358 EQY655347:EQY655358 FAU655347:FAU655358 FKQ655347:FKQ655358 FUM655347:FUM655358 GEI655347:GEI655358 GOE655347:GOE655358 GYA655347:GYA655358 HHW655347:HHW655358 HRS655347:HRS655358 IBO655347:IBO655358 ILK655347:ILK655358 IVG655347:IVG655358 JFC655347:JFC655358 JOY655347:JOY655358 JYU655347:JYU655358 KIQ655347:KIQ655358 KSM655347:KSM655358 LCI655347:LCI655358 LME655347:LME655358 LWA655347:LWA655358 MFW655347:MFW655358 MPS655347:MPS655358 MZO655347:MZO655358 NJK655347:NJK655358 NTG655347:NTG655358 ODC655347:ODC655358 OMY655347:OMY655358 OWU655347:OWU655358 PGQ655347:PGQ655358 PQM655347:PQM655358 QAI655347:QAI655358 QKE655347:QKE655358 QUA655347:QUA655358 RDW655347:RDW655358 RNS655347:RNS655358 RXO655347:RXO655358 SHK655347:SHK655358 SRG655347:SRG655358 TBC655347:TBC655358 TKY655347:TKY655358 TUU655347:TUU655358 UEQ655347:UEQ655358 UOM655347:UOM655358 UYI655347:UYI655358 VIE655347:VIE655358 VSA655347:VSA655358 WBW655347:WBW655358 WLS655347:WLS655358 WVO655347:WVO655358 D720883:D720894 JC720883:JC720894 SY720883:SY720894 ACU720883:ACU720894 AMQ720883:AMQ720894 AWM720883:AWM720894 BGI720883:BGI720894 BQE720883:BQE720894 CAA720883:CAA720894 CJW720883:CJW720894 CTS720883:CTS720894 DDO720883:DDO720894 DNK720883:DNK720894 DXG720883:DXG720894 EHC720883:EHC720894 EQY720883:EQY720894 FAU720883:FAU720894 FKQ720883:FKQ720894 FUM720883:FUM720894 GEI720883:GEI720894 GOE720883:GOE720894 GYA720883:GYA720894 HHW720883:HHW720894 HRS720883:HRS720894 IBO720883:IBO720894 ILK720883:ILK720894 IVG720883:IVG720894 JFC720883:JFC720894 JOY720883:JOY720894 JYU720883:JYU720894 KIQ720883:KIQ720894 KSM720883:KSM720894 LCI720883:LCI720894 LME720883:LME720894 LWA720883:LWA720894 MFW720883:MFW720894 MPS720883:MPS720894 MZO720883:MZO720894 NJK720883:NJK720894 NTG720883:NTG720894 ODC720883:ODC720894 OMY720883:OMY720894 OWU720883:OWU720894 PGQ720883:PGQ720894 PQM720883:PQM720894 QAI720883:QAI720894 QKE720883:QKE720894 QUA720883:QUA720894 RDW720883:RDW720894 RNS720883:RNS720894 RXO720883:RXO720894 SHK720883:SHK720894 SRG720883:SRG720894 TBC720883:TBC720894 TKY720883:TKY720894 TUU720883:TUU720894 UEQ720883:UEQ720894 UOM720883:UOM720894 UYI720883:UYI720894 VIE720883:VIE720894 VSA720883:VSA720894 WBW720883:WBW720894 WLS720883:WLS720894 WVO720883:WVO720894 D786419:D786430 JC786419:JC786430 SY786419:SY786430 ACU786419:ACU786430 AMQ786419:AMQ786430 AWM786419:AWM786430 BGI786419:BGI786430 BQE786419:BQE786430 CAA786419:CAA786430 CJW786419:CJW786430 CTS786419:CTS786430 DDO786419:DDO786430 DNK786419:DNK786430 DXG786419:DXG786430 EHC786419:EHC786430 EQY786419:EQY786430 FAU786419:FAU786430 FKQ786419:FKQ786430 FUM786419:FUM786430 GEI786419:GEI786430 GOE786419:GOE786430 GYA786419:GYA786430 HHW786419:HHW786430 HRS786419:HRS786430 IBO786419:IBO786430 ILK786419:ILK786430 IVG786419:IVG786430 JFC786419:JFC786430 JOY786419:JOY786430 JYU786419:JYU786430 KIQ786419:KIQ786430 KSM786419:KSM786430 LCI786419:LCI786430 LME786419:LME786430 LWA786419:LWA786430 MFW786419:MFW786430 MPS786419:MPS786430 MZO786419:MZO786430 NJK786419:NJK786430 NTG786419:NTG786430 ODC786419:ODC786430 OMY786419:OMY786430 OWU786419:OWU786430 PGQ786419:PGQ786430 PQM786419:PQM786430 QAI786419:QAI786430 QKE786419:QKE786430 QUA786419:QUA786430 RDW786419:RDW786430 RNS786419:RNS786430 RXO786419:RXO786430 SHK786419:SHK786430 SRG786419:SRG786430 TBC786419:TBC786430 TKY786419:TKY786430 TUU786419:TUU786430 UEQ786419:UEQ786430 UOM786419:UOM786430 UYI786419:UYI786430 VIE786419:VIE786430 VSA786419:VSA786430 WBW786419:WBW786430 WLS786419:WLS786430 WVO786419:WVO786430 D851955:D851966 JC851955:JC851966 SY851955:SY851966 ACU851955:ACU851966 AMQ851955:AMQ851966 AWM851955:AWM851966 BGI851955:BGI851966 BQE851955:BQE851966 CAA851955:CAA851966 CJW851955:CJW851966 CTS851955:CTS851966 DDO851955:DDO851966 DNK851955:DNK851966 DXG851955:DXG851966 EHC851955:EHC851966 EQY851955:EQY851966 FAU851955:FAU851966 FKQ851955:FKQ851966 FUM851955:FUM851966 GEI851955:GEI851966 GOE851955:GOE851966 GYA851955:GYA851966 HHW851955:HHW851966 HRS851955:HRS851966 IBO851955:IBO851966 ILK851955:ILK851966 IVG851955:IVG851966 JFC851955:JFC851966 JOY851955:JOY851966 JYU851955:JYU851966 KIQ851955:KIQ851966 KSM851955:KSM851966 LCI851955:LCI851966 LME851955:LME851966 LWA851955:LWA851966 MFW851955:MFW851966 MPS851955:MPS851966 MZO851955:MZO851966 NJK851955:NJK851966 NTG851955:NTG851966 ODC851955:ODC851966 OMY851955:OMY851966 OWU851955:OWU851966 PGQ851955:PGQ851966 PQM851955:PQM851966 QAI851955:QAI851966 QKE851955:QKE851966 QUA851955:QUA851966 RDW851955:RDW851966 RNS851955:RNS851966 RXO851955:RXO851966 SHK851955:SHK851966 SRG851955:SRG851966 TBC851955:TBC851966 TKY851955:TKY851966 TUU851955:TUU851966 UEQ851955:UEQ851966 UOM851955:UOM851966 UYI851955:UYI851966 VIE851955:VIE851966 VSA851955:VSA851966 WBW851955:WBW851966 WLS851955:WLS851966 WVO851955:WVO851966 D917491:D917502 JC917491:JC917502 SY917491:SY917502 ACU917491:ACU917502 AMQ917491:AMQ917502 AWM917491:AWM917502 BGI917491:BGI917502 BQE917491:BQE917502 CAA917491:CAA917502 CJW917491:CJW917502 CTS917491:CTS917502 DDO917491:DDO917502 DNK917491:DNK917502 DXG917491:DXG917502 EHC917491:EHC917502 EQY917491:EQY917502 FAU917491:FAU917502 FKQ917491:FKQ917502 FUM917491:FUM917502 GEI917491:GEI917502 GOE917491:GOE917502 GYA917491:GYA917502 HHW917491:HHW917502 HRS917491:HRS917502 IBO917491:IBO917502 ILK917491:ILK917502 IVG917491:IVG917502 JFC917491:JFC917502 JOY917491:JOY917502 JYU917491:JYU917502 KIQ917491:KIQ917502 KSM917491:KSM917502 LCI917491:LCI917502 LME917491:LME917502 LWA917491:LWA917502 MFW917491:MFW917502 MPS917491:MPS917502 MZO917491:MZO917502 NJK917491:NJK917502 NTG917491:NTG917502 ODC917491:ODC917502 OMY917491:OMY917502 OWU917491:OWU917502 PGQ917491:PGQ917502 PQM917491:PQM917502 QAI917491:QAI917502 QKE917491:QKE917502 QUA917491:QUA917502 RDW917491:RDW917502 RNS917491:RNS917502 RXO917491:RXO917502 SHK917491:SHK917502 SRG917491:SRG917502 TBC917491:TBC917502 TKY917491:TKY917502 TUU917491:TUU917502 UEQ917491:UEQ917502 UOM917491:UOM917502 UYI917491:UYI917502 VIE917491:VIE917502 VSA917491:VSA917502 WBW917491:WBW917502 WLS917491:WLS917502 WVO917491:WVO917502 D983027:D983038 JC983027:JC983038 SY983027:SY983038 ACU983027:ACU983038 AMQ983027:AMQ983038 AWM983027:AWM983038 BGI983027:BGI983038 BQE983027:BQE983038 CAA983027:CAA983038 CJW983027:CJW983038 CTS983027:CTS983038 DDO983027:DDO983038 DNK983027:DNK983038 DXG983027:DXG983038 EHC983027:EHC983038 EQY983027:EQY983038 FAU983027:FAU983038 FKQ983027:FKQ983038 FUM983027:FUM983038 GEI983027:GEI983038 GOE983027:GOE983038 GYA983027:GYA983038 HHW983027:HHW983038 HRS983027:HRS983038 IBO983027:IBO983038 ILK983027:ILK983038 IVG983027:IVG983038 JFC983027:JFC983038 JOY983027:JOY983038 JYU983027:JYU983038 KIQ983027:KIQ983038 KSM983027:KSM983038 LCI983027:LCI983038 LME983027:LME983038 LWA983027:LWA983038 MFW983027:MFW983038 MPS983027:MPS983038 MZO983027:MZO983038 NJK983027:NJK983038 NTG983027:NTG983038 ODC983027:ODC983038 OMY983027:OMY983038 OWU983027:OWU983038 PGQ983027:PGQ983038 PQM983027:PQM983038 QAI983027:QAI983038 QKE983027:QKE983038 QUA983027:QUA983038 RDW983027:RDW983038 RNS983027:RNS983038 RXO983027:RXO983038 SHK983027:SHK983038 SRG983027:SRG983038 TBC983027:TBC983038 TKY983027:TKY983038 TUU983027:TUU983038 UEQ983027:UEQ983038 UOM983027:UOM983038 UYI983027:UYI983038 VIE983027:VIE983038 VSA983027:VSA983038 WBW983027:WBW983038 WLS983027:WLS983038 WVO4:WVO6 JC4:JC6 SY4:SY6 ACU4:ACU6 AMQ4:AMQ6 AWM4:AWM6 BGI4:BGI6 BQE4:BQE6 CAA4:CAA6 CJW4:CJW6 CTS4:CTS6 DDO4:DDO6 DNK4:DNK6 DXG4:DXG6 EHC4:EHC6 EQY4:EQY6 FAU4:FAU6 FKQ4:FKQ6 FUM4:FUM6 GEI4:GEI6 GOE4:GOE6 GYA4:GYA6 HHW4:HHW6 HRS4:HRS6 IBO4:IBO6 ILK4:ILK6 IVG4:IVG6 JFC4:JFC6 JOY4:JOY6 JYU4:JYU6 KIQ4:KIQ6 KSM4:KSM6 LCI4:LCI6 LME4:LME6 LWA4:LWA6 MFW4:MFW6 MPS4:MPS6 MZO4:MZO6 NJK4:NJK6 NTG4:NTG6 ODC4:ODC6 OMY4:OMY6 OWU4:OWU6 PGQ4:PGQ6 PQM4:PQM6 QAI4:QAI6 QKE4:QKE6 QUA4:QUA6 RDW4:RDW6 RNS4:RNS6 RXO4:RXO6 SHK4:SHK6 SRG4:SRG6 TBC4:TBC6 TKY4:TKY6 TUU4:TUU6 UEQ4:UEQ6 UOM4:UOM6 UYI4:UYI6 VIE4:VIE6 VSA4:VSA6 WBW4:WBW6 WLS4:WLS6 WVP20:WVP22 JD20:JD22 SZ20:SZ22 ACV20:ACV22 AMR20:AMR22 AWN20:AWN22 BGJ20:BGJ22 BQF20:BQF22 CAB20:CAB22 CJX20:CJX22 CTT20:CTT22 DDP20:DDP22 DNL20:DNL22 DXH20:DXH22 EHD20:EHD22 EQZ20:EQZ22 FAV20:FAV22 FKR20:FKR22 FUN20:FUN22 GEJ20:GEJ22 GOF20:GOF22 GYB20:GYB22 HHX20:HHX22 HRT20:HRT22 IBP20:IBP22 ILL20:ILL22 IVH20:IVH22 JFD20:JFD22 JOZ20:JOZ22 JYV20:JYV22 KIR20:KIR22 KSN20:KSN22 LCJ20:LCJ22 LMF20:LMF22 LWB20:LWB22 MFX20:MFX22 MPT20:MPT22 MZP20:MZP22 NJL20:NJL22 NTH20:NTH22 ODD20:ODD22 OMZ20:OMZ22 OWV20:OWV22 PGR20:PGR22 PQN20:PQN22 QAJ20:QAJ22 QKF20:QKF22 QUB20:QUB22 RDX20:RDX22 RNT20:RNT22 RXP20:RXP22 SHL20:SHL22 SRH20:SRH22 TBD20:TBD22 TKZ20:TKZ22 TUV20:TUV22 UER20:UER22 UON20:UON22 UYJ20:UYJ22 VIF20:VIF22 VSB20:VSB22 WBX20:WBX22 WLT20:WLT22" xr:uid="{22CC446A-5679-4684-9F5F-F45C08D2C195}">
      <formula1>"0,1,2,満3,3,4,5"</formula1>
    </dataValidation>
    <dataValidation type="list" allowBlank="1" showInputMessage="1" showErrorMessage="1" sqref="WVR983027:WVR983038 G65523:H65534 JF65523:JF65534 TB65523:TB65534 ACX65523:ACX65534 AMT65523:AMT65534 AWP65523:AWP65534 BGL65523:BGL65534 BQH65523:BQH65534 CAD65523:CAD65534 CJZ65523:CJZ65534 CTV65523:CTV65534 DDR65523:DDR65534 DNN65523:DNN65534 DXJ65523:DXJ65534 EHF65523:EHF65534 ERB65523:ERB65534 FAX65523:FAX65534 FKT65523:FKT65534 FUP65523:FUP65534 GEL65523:GEL65534 GOH65523:GOH65534 GYD65523:GYD65534 HHZ65523:HHZ65534 HRV65523:HRV65534 IBR65523:IBR65534 ILN65523:ILN65534 IVJ65523:IVJ65534 JFF65523:JFF65534 JPB65523:JPB65534 JYX65523:JYX65534 KIT65523:KIT65534 KSP65523:KSP65534 LCL65523:LCL65534 LMH65523:LMH65534 LWD65523:LWD65534 MFZ65523:MFZ65534 MPV65523:MPV65534 MZR65523:MZR65534 NJN65523:NJN65534 NTJ65523:NTJ65534 ODF65523:ODF65534 ONB65523:ONB65534 OWX65523:OWX65534 PGT65523:PGT65534 PQP65523:PQP65534 QAL65523:QAL65534 QKH65523:QKH65534 QUD65523:QUD65534 RDZ65523:RDZ65534 RNV65523:RNV65534 RXR65523:RXR65534 SHN65523:SHN65534 SRJ65523:SRJ65534 TBF65523:TBF65534 TLB65523:TLB65534 TUX65523:TUX65534 UET65523:UET65534 UOP65523:UOP65534 UYL65523:UYL65534 VIH65523:VIH65534 VSD65523:VSD65534 WBZ65523:WBZ65534 WLV65523:WLV65534 WVR65523:WVR65534 G131059:H131070 JF131059:JF131070 TB131059:TB131070 ACX131059:ACX131070 AMT131059:AMT131070 AWP131059:AWP131070 BGL131059:BGL131070 BQH131059:BQH131070 CAD131059:CAD131070 CJZ131059:CJZ131070 CTV131059:CTV131070 DDR131059:DDR131070 DNN131059:DNN131070 DXJ131059:DXJ131070 EHF131059:EHF131070 ERB131059:ERB131070 FAX131059:FAX131070 FKT131059:FKT131070 FUP131059:FUP131070 GEL131059:GEL131070 GOH131059:GOH131070 GYD131059:GYD131070 HHZ131059:HHZ131070 HRV131059:HRV131070 IBR131059:IBR131070 ILN131059:ILN131070 IVJ131059:IVJ131070 JFF131059:JFF131070 JPB131059:JPB131070 JYX131059:JYX131070 KIT131059:KIT131070 KSP131059:KSP131070 LCL131059:LCL131070 LMH131059:LMH131070 LWD131059:LWD131070 MFZ131059:MFZ131070 MPV131059:MPV131070 MZR131059:MZR131070 NJN131059:NJN131070 NTJ131059:NTJ131070 ODF131059:ODF131070 ONB131059:ONB131070 OWX131059:OWX131070 PGT131059:PGT131070 PQP131059:PQP131070 QAL131059:QAL131070 QKH131059:QKH131070 QUD131059:QUD131070 RDZ131059:RDZ131070 RNV131059:RNV131070 RXR131059:RXR131070 SHN131059:SHN131070 SRJ131059:SRJ131070 TBF131059:TBF131070 TLB131059:TLB131070 TUX131059:TUX131070 UET131059:UET131070 UOP131059:UOP131070 UYL131059:UYL131070 VIH131059:VIH131070 VSD131059:VSD131070 WBZ131059:WBZ131070 WLV131059:WLV131070 WVR131059:WVR131070 G196595:H196606 JF196595:JF196606 TB196595:TB196606 ACX196595:ACX196606 AMT196595:AMT196606 AWP196595:AWP196606 BGL196595:BGL196606 BQH196595:BQH196606 CAD196595:CAD196606 CJZ196595:CJZ196606 CTV196595:CTV196606 DDR196595:DDR196606 DNN196595:DNN196606 DXJ196595:DXJ196606 EHF196595:EHF196606 ERB196595:ERB196606 FAX196595:FAX196606 FKT196595:FKT196606 FUP196595:FUP196606 GEL196595:GEL196606 GOH196595:GOH196606 GYD196595:GYD196606 HHZ196595:HHZ196606 HRV196595:HRV196606 IBR196595:IBR196606 ILN196595:ILN196606 IVJ196595:IVJ196606 JFF196595:JFF196606 JPB196595:JPB196606 JYX196595:JYX196606 KIT196595:KIT196606 KSP196595:KSP196606 LCL196595:LCL196606 LMH196595:LMH196606 LWD196595:LWD196606 MFZ196595:MFZ196606 MPV196595:MPV196606 MZR196595:MZR196606 NJN196595:NJN196606 NTJ196595:NTJ196606 ODF196595:ODF196606 ONB196595:ONB196606 OWX196595:OWX196606 PGT196595:PGT196606 PQP196595:PQP196606 QAL196595:QAL196606 QKH196595:QKH196606 QUD196595:QUD196606 RDZ196595:RDZ196606 RNV196595:RNV196606 RXR196595:RXR196606 SHN196595:SHN196606 SRJ196595:SRJ196606 TBF196595:TBF196606 TLB196595:TLB196606 TUX196595:TUX196606 UET196595:UET196606 UOP196595:UOP196606 UYL196595:UYL196606 VIH196595:VIH196606 VSD196595:VSD196606 WBZ196595:WBZ196606 WLV196595:WLV196606 WVR196595:WVR196606 G262131:H262142 JF262131:JF262142 TB262131:TB262142 ACX262131:ACX262142 AMT262131:AMT262142 AWP262131:AWP262142 BGL262131:BGL262142 BQH262131:BQH262142 CAD262131:CAD262142 CJZ262131:CJZ262142 CTV262131:CTV262142 DDR262131:DDR262142 DNN262131:DNN262142 DXJ262131:DXJ262142 EHF262131:EHF262142 ERB262131:ERB262142 FAX262131:FAX262142 FKT262131:FKT262142 FUP262131:FUP262142 GEL262131:GEL262142 GOH262131:GOH262142 GYD262131:GYD262142 HHZ262131:HHZ262142 HRV262131:HRV262142 IBR262131:IBR262142 ILN262131:ILN262142 IVJ262131:IVJ262142 JFF262131:JFF262142 JPB262131:JPB262142 JYX262131:JYX262142 KIT262131:KIT262142 KSP262131:KSP262142 LCL262131:LCL262142 LMH262131:LMH262142 LWD262131:LWD262142 MFZ262131:MFZ262142 MPV262131:MPV262142 MZR262131:MZR262142 NJN262131:NJN262142 NTJ262131:NTJ262142 ODF262131:ODF262142 ONB262131:ONB262142 OWX262131:OWX262142 PGT262131:PGT262142 PQP262131:PQP262142 QAL262131:QAL262142 QKH262131:QKH262142 QUD262131:QUD262142 RDZ262131:RDZ262142 RNV262131:RNV262142 RXR262131:RXR262142 SHN262131:SHN262142 SRJ262131:SRJ262142 TBF262131:TBF262142 TLB262131:TLB262142 TUX262131:TUX262142 UET262131:UET262142 UOP262131:UOP262142 UYL262131:UYL262142 VIH262131:VIH262142 VSD262131:VSD262142 WBZ262131:WBZ262142 WLV262131:WLV262142 WVR262131:WVR262142 G327667:H327678 JF327667:JF327678 TB327667:TB327678 ACX327667:ACX327678 AMT327667:AMT327678 AWP327667:AWP327678 BGL327667:BGL327678 BQH327667:BQH327678 CAD327667:CAD327678 CJZ327667:CJZ327678 CTV327667:CTV327678 DDR327667:DDR327678 DNN327667:DNN327678 DXJ327667:DXJ327678 EHF327667:EHF327678 ERB327667:ERB327678 FAX327667:FAX327678 FKT327667:FKT327678 FUP327667:FUP327678 GEL327667:GEL327678 GOH327667:GOH327678 GYD327667:GYD327678 HHZ327667:HHZ327678 HRV327667:HRV327678 IBR327667:IBR327678 ILN327667:ILN327678 IVJ327667:IVJ327678 JFF327667:JFF327678 JPB327667:JPB327678 JYX327667:JYX327678 KIT327667:KIT327678 KSP327667:KSP327678 LCL327667:LCL327678 LMH327667:LMH327678 LWD327667:LWD327678 MFZ327667:MFZ327678 MPV327667:MPV327678 MZR327667:MZR327678 NJN327667:NJN327678 NTJ327667:NTJ327678 ODF327667:ODF327678 ONB327667:ONB327678 OWX327667:OWX327678 PGT327667:PGT327678 PQP327667:PQP327678 QAL327667:QAL327678 QKH327667:QKH327678 QUD327667:QUD327678 RDZ327667:RDZ327678 RNV327667:RNV327678 RXR327667:RXR327678 SHN327667:SHN327678 SRJ327667:SRJ327678 TBF327667:TBF327678 TLB327667:TLB327678 TUX327667:TUX327678 UET327667:UET327678 UOP327667:UOP327678 UYL327667:UYL327678 VIH327667:VIH327678 VSD327667:VSD327678 WBZ327667:WBZ327678 WLV327667:WLV327678 WVR327667:WVR327678 G393203:H393214 JF393203:JF393214 TB393203:TB393214 ACX393203:ACX393214 AMT393203:AMT393214 AWP393203:AWP393214 BGL393203:BGL393214 BQH393203:BQH393214 CAD393203:CAD393214 CJZ393203:CJZ393214 CTV393203:CTV393214 DDR393203:DDR393214 DNN393203:DNN393214 DXJ393203:DXJ393214 EHF393203:EHF393214 ERB393203:ERB393214 FAX393203:FAX393214 FKT393203:FKT393214 FUP393203:FUP393214 GEL393203:GEL393214 GOH393203:GOH393214 GYD393203:GYD393214 HHZ393203:HHZ393214 HRV393203:HRV393214 IBR393203:IBR393214 ILN393203:ILN393214 IVJ393203:IVJ393214 JFF393203:JFF393214 JPB393203:JPB393214 JYX393203:JYX393214 KIT393203:KIT393214 KSP393203:KSP393214 LCL393203:LCL393214 LMH393203:LMH393214 LWD393203:LWD393214 MFZ393203:MFZ393214 MPV393203:MPV393214 MZR393203:MZR393214 NJN393203:NJN393214 NTJ393203:NTJ393214 ODF393203:ODF393214 ONB393203:ONB393214 OWX393203:OWX393214 PGT393203:PGT393214 PQP393203:PQP393214 QAL393203:QAL393214 QKH393203:QKH393214 QUD393203:QUD393214 RDZ393203:RDZ393214 RNV393203:RNV393214 RXR393203:RXR393214 SHN393203:SHN393214 SRJ393203:SRJ393214 TBF393203:TBF393214 TLB393203:TLB393214 TUX393203:TUX393214 UET393203:UET393214 UOP393203:UOP393214 UYL393203:UYL393214 VIH393203:VIH393214 VSD393203:VSD393214 WBZ393203:WBZ393214 WLV393203:WLV393214 WVR393203:WVR393214 G458739:H458750 JF458739:JF458750 TB458739:TB458750 ACX458739:ACX458750 AMT458739:AMT458750 AWP458739:AWP458750 BGL458739:BGL458750 BQH458739:BQH458750 CAD458739:CAD458750 CJZ458739:CJZ458750 CTV458739:CTV458750 DDR458739:DDR458750 DNN458739:DNN458750 DXJ458739:DXJ458750 EHF458739:EHF458750 ERB458739:ERB458750 FAX458739:FAX458750 FKT458739:FKT458750 FUP458739:FUP458750 GEL458739:GEL458750 GOH458739:GOH458750 GYD458739:GYD458750 HHZ458739:HHZ458750 HRV458739:HRV458750 IBR458739:IBR458750 ILN458739:ILN458750 IVJ458739:IVJ458750 JFF458739:JFF458750 JPB458739:JPB458750 JYX458739:JYX458750 KIT458739:KIT458750 KSP458739:KSP458750 LCL458739:LCL458750 LMH458739:LMH458750 LWD458739:LWD458750 MFZ458739:MFZ458750 MPV458739:MPV458750 MZR458739:MZR458750 NJN458739:NJN458750 NTJ458739:NTJ458750 ODF458739:ODF458750 ONB458739:ONB458750 OWX458739:OWX458750 PGT458739:PGT458750 PQP458739:PQP458750 QAL458739:QAL458750 QKH458739:QKH458750 QUD458739:QUD458750 RDZ458739:RDZ458750 RNV458739:RNV458750 RXR458739:RXR458750 SHN458739:SHN458750 SRJ458739:SRJ458750 TBF458739:TBF458750 TLB458739:TLB458750 TUX458739:TUX458750 UET458739:UET458750 UOP458739:UOP458750 UYL458739:UYL458750 VIH458739:VIH458750 VSD458739:VSD458750 WBZ458739:WBZ458750 WLV458739:WLV458750 WVR458739:WVR458750 G524275:H524286 JF524275:JF524286 TB524275:TB524286 ACX524275:ACX524286 AMT524275:AMT524286 AWP524275:AWP524286 BGL524275:BGL524286 BQH524275:BQH524286 CAD524275:CAD524286 CJZ524275:CJZ524286 CTV524275:CTV524286 DDR524275:DDR524286 DNN524275:DNN524286 DXJ524275:DXJ524286 EHF524275:EHF524286 ERB524275:ERB524286 FAX524275:FAX524286 FKT524275:FKT524286 FUP524275:FUP524286 GEL524275:GEL524286 GOH524275:GOH524286 GYD524275:GYD524286 HHZ524275:HHZ524286 HRV524275:HRV524286 IBR524275:IBR524286 ILN524275:ILN524286 IVJ524275:IVJ524286 JFF524275:JFF524286 JPB524275:JPB524286 JYX524275:JYX524286 KIT524275:KIT524286 KSP524275:KSP524286 LCL524275:LCL524286 LMH524275:LMH524286 LWD524275:LWD524286 MFZ524275:MFZ524286 MPV524275:MPV524286 MZR524275:MZR524286 NJN524275:NJN524286 NTJ524275:NTJ524286 ODF524275:ODF524286 ONB524275:ONB524286 OWX524275:OWX524286 PGT524275:PGT524286 PQP524275:PQP524286 QAL524275:QAL524286 QKH524275:QKH524286 QUD524275:QUD524286 RDZ524275:RDZ524286 RNV524275:RNV524286 RXR524275:RXR524286 SHN524275:SHN524286 SRJ524275:SRJ524286 TBF524275:TBF524286 TLB524275:TLB524286 TUX524275:TUX524286 UET524275:UET524286 UOP524275:UOP524286 UYL524275:UYL524286 VIH524275:VIH524286 VSD524275:VSD524286 WBZ524275:WBZ524286 WLV524275:WLV524286 WVR524275:WVR524286 G589811:H589822 JF589811:JF589822 TB589811:TB589822 ACX589811:ACX589822 AMT589811:AMT589822 AWP589811:AWP589822 BGL589811:BGL589822 BQH589811:BQH589822 CAD589811:CAD589822 CJZ589811:CJZ589822 CTV589811:CTV589822 DDR589811:DDR589822 DNN589811:DNN589822 DXJ589811:DXJ589822 EHF589811:EHF589822 ERB589811:ERB589822 FAX589811:FAX589822 FKT589811:FKT589822 FUP589811:FUP589822 GEL589811:GEL589822 GOH589811:GOH589822 GYD589811:GYD589822 HHZ589811:HHZ589822 HRV589811:HRV589822 IBR589811:IBR589822 ILN589811:ILN589822 IVJ589811:IVJ589822 JFF589811:JFF589822 JPB589811:JPB589822 JYX589811:JYX589822 KIT589811:KIT589822 KSP589811:KSP589822 LCL589811:LCL589822 LMH589811:LMH589822 LWD589811:LWD589822 MFZ589811:MFZ589822 MPV589811:MPV589822 MZR589811:MZR589822 NJN589811:NJN589822 NTJ589811:NTJ589822 ODF589811:ODF589822 ONB589811:ONB589822 OWX589811:OWX589822 PGT589811:PGT589822 PQP589811:PQP589822 QAL589811:QAL589822 QKH589811:QKH589822 QUD589811:QUD589822 RDZ589811:RDZ589822 RNV589811:RNV589822 RXR589811:RXR589822 SHN589811:SHN589822 SRJ589811:SRJ589822 TBF589811:TBF589822 TLB589811:TLB589822 TUX589811:TUX589822 UET589811:UET589822 UOP589811:UOP589822 UYL589811:UYL589822 VIH589811:VIH589822 VSD589811:VSD589822 WBZ589811:WBZ589822 WLV589811:WLV589822 WVR589811:WVR589822 G655347:H655358 JF655347:JF655358 TB655347:TB655358 ACX655347:ACX655358 AMT655347:AMT655358 AWP655347:AWP655358 BGL655347:BGL655358 BQH655347:BQH655358 CAD655347:CAD655358 CJZ655347:CJZ655358 CTV655347:CTV655358 DDR655347:DDR655358 DNN655347:DNN655358 DXJ655347:DXJ655358 EHF655347:EHF655358 ERB655347:ERB655358 FAX655347:FAX655358 FKT655347:FKT655358 FUP655347:FUP655358 GEL655347:GEL655358 GOH655347:GOH655358 GYD655347:GYD655358 HHZ655347:HHZ655358 HRV655347:HRV655358 IBR655347:IBR655358 ILN655347:ILN655358 IVJ655347:IVJ655358 JFF655347:JFF655358 JPB655347:JPB655358 JYX655347:JYX655358 KIT655347:KIT655358 KSP655347:KSP655358 LCL655347:LCL655358 LMH655347:LMH655358 LWD655347:LWD655358 MFZ655347:MFZ655358 MPV655347:MPV655358 MZR655347:MZR655358 NJN655347:NJN655358 NTJ655347:NTJ655358 ODF655347:ODF655358 ONB655347:ONB655358 OWX655347:OWX655358 PGT655347:PGT655358 PQP655347:PQP655358 QAL655347:QAL655358 QKH655347:QKH655358 QUD655347:QUD655358 RDZ655347:RDZ655358 RNV655347:RNV655358 RXR655347:RXR655358 SHN655347:SHN655358 SRJ655347:SRJ655358 TBF655347:TBF655358 TLB655347:TLB655358 TUX655347:TUX655358 UET655347:UET655358 UOP655347:UOP655358 UYL655347:UYL655358 VIH655347:VIH655358 VSD655347:VSD655358 WBZ655347:WBZ655358 WLV655347:WLV655358 WVR655347:WVR655358 G720883:H720894 JF720883:JF720894 TB720883:TB720894 ACX720883:ACX720894 AMT720883:AMT720894 AWP720883:AWP720894 BGL720883:BGL720894 BQH720883:BQH720894 CAD720883:CAD720894 CJZ720883:CJZ720894 CTV720883:CTV720894 DDR720883:DDR720894 DNN720883:DNN720894 DXJ720883:DXJ720894 EHF720883:EHF720894 ERB720883:ERB720894 FAX720883:FAX720894 FKT720883:FKT720894 FUP720883:FUP720894 GEL720883:GEL720894 GOH720883:GOH720894 GYD720883:GYD720894 HHZ720883:HHZ720894 HRV720883:HRV720894 IBR720883:IBR720894 ILN720883:ILN720894 IVJ720883:IVJ720894 JFF720883:JFF720894 JPB720883:JPB720894 JYX720883:JYX720894 KIT720883:KIT720894 KSP720883:KSP720894 LCL720883:LCL720894 LMH720883:LMH720894 LWD720883:LWD720894 MFZ720883:MFZ720894 MPV720883:MPV720894 MZR720883:MZR720894 NJN720883:NJN720894 NTJ720883:NTJ720894 ODF720883:ODF720894 ONB720883:ONB720894 OWX720883:OWX720894 PGT720883:PGT720894 PQP720883:PQP720894 QAL720883:QAL720894 QKH720883:QKH720894 QUD720883:QUD720894 RDZ720883:RDZ720894 RNV720883:RNV720894 RXR720883:RXR720894 SHN720883:SHN720894 SRJ720883:SRJ720894 TBF720883:TBF720894 TLB720883:TLB720894 TUX720883:TUX720894 UET720883:UET720894 UOP720883:UOP720894 UYL720883:UYL720894 VIH720883:VIH720894 VSD720883:VSD720894 WBZ720883:WBZ720894 WLV720883:WLV720894 WVR720883:WVR720894 G786419:H786430 JF786419:JF786430 TB786419:TB786430 ACX786419:ACX786430 AMT786419:AMT786430 AWP786419:AWP786430 BGL786419:BGL786430 BQH786419:BQH786430 CAD786419:CAD786430 CJZ786419:CJZ786430 CTV786419:CTV786430 DDR786419:DDR786430 DNN786419:DNN786430 DXJ786419:DXJ786430 EHF786419:EHF786430 ERB786419:ERB786430 FAX786419:FAX786430 FKT786419:FKT786430 FUP786419:FUP786430 GEL786419:GEL786430 GOH786419:GOH786430 GYD786419:GYD786430 HHZ786419:HHZ786430 HRV786419:HRV786430 IBR786419:IBR786430 ILN786419:ILN786430 IVJ786419:IVJ786430 JFF786419:JFF786430 JPB786419:JPB786430 JYX786419:JYX786430 KIT786419:KIT786430 KSP786419:KSP786430 LCL786419:LCL786430 LMH786419:LMH786430 LWD786419:LWD786430 MFZ786419:MFZ786430 MPV786419:MPV786430 MZR786419:MZR786430 NJN786419:NJN786430 NTJ786419:NTJ786430 ODF786419:ODF786430 ONB786419:ONB786430 OWX786419:OWX786430 PGT786419:PGT786430 PQP786419:PQP786430 QAL786419:QAL786430 QKH786419:QKH786430 QUD786419:QUD786430 RDZ786419:RDZ786430 RNV786419:RNV786430 RXR786419:RXR786430 SHN786419:SHN786430 SRJ786419:SRJ786430 TBF786419:TBF786430 TLB786419:TLB786430 TUX786419:TUX786430 UET786419:UET786430 UOP786419:UOP786430 UYL786419:UYL786430 VIH786419:VIH786430 VSD786419:VSD786430 WBZ786419:WBZ786430 WLV786419:WLV786430 WVR786419:WVR786430 G851955:H851966 JF851955:JF851966 TB851955:TB851966 ACX851955:ACX851966 AMT851955:AMT851966 AWP851955:AWP851966 BGL851955:BGL851966 BQH851955:BQH851966 CAD851955:CAD851966 CJZ851955:CJZ851966 CTV851955:CTV851966 DDR851955:DDR851966 DNN851955:DNN851966 DXJ851955:DXJ851966 EHF851955:EHF851966 ERB851955:ERB851966 FAX851955:FAX851966 FKT851955:FKT851966 FUP851955:FUP851966 GEL851955:GEL851966 GOH851955:GOH851966 GYD851955:GYD851966 HHZ851955:HHZ851966 HRV851955:HRV851966 IBR851955:IBR851966 ILN851955:ILN851966 IVJ851955:IVJ851966 JFF851955:JFF851966 JPB851955:JPB851966 JYX851955:JYX851966 KIT851955:KIT851966 KSP851955:KSP851966 LCL851955:LCL851966 LMH851955:LMH851966 LWD851955:LWD851966 MFZ851955:MFZ851966 MPV851955:MPV851966 MZR851955:MZR851966 NJN851955:NJN851966 NTJ851955:NTJ851966 ODF851955:ODF851966 ONB851955:ONB851966 OWX851955:OWX851966 PGT851955:PGT851966 PQP851955:PQP851966 QAL851955:QAL851966 QKH851955:QKH851966 QUD851955:QUD851966 RDZ851955:RDZ851966 RNV851955:RNV851966 RXR851955:RXR851966 SHN851955:SHN851966 SRJ851955:SRJ851966 TBF851955:TBF851966 TLB851955:TLB851966 TUX851955:TUX851966 UET851955:UET851966 UOP851955:UOP851966 UYL851955:UYL851966 VIH851955:VIH851966 VSD851955:VSD851966 WBZ851955:WBZ851966 WLV851955:WLV851966 WVR851955:WVR851966 G917491:H917502 JF917491:JF917502 TB917491:TB917502 ACX917491:ACX917502 AMT917491:AMT917502 AWP917491:AWP917502 BGL917491:BGL917502 BQH917491:BQH917502 CAD917491:CAD917502 CJZ917491:CJZ917502 CTV917491:CTV917502 DDR917491:DDR917502 DNN917491:DNN917502 DXJ917491:DXJ917502 EHF917491:EHF917502 ERB917491:ERB917502 FAX917491:FAX917502 FKT917491:FKT917502 FUP917491:FUP917502 GEL917491:GEL917502 GOH917491:GOH917502 GYD917491:GYD917502 HHZ917491:HHZ917502 HRV917491:HRV917502 IBR917491:IBR917502 ILN917491:ILN917502 IVJ917491:IVJ917502 JFF917491:JFF917502 JPB917491:JPB917502 JYX917491:JYX917502 KIT917491:KIT917502 KSP917491:KSP917502 LCL917491:LCL917502 LMH917491:LMH917502 LWD917491:LWD917502 MFZ917491:MFZ917502 MPV917491:MPV917502 MZR917491:MZR917502 NJN917491:NJN917502 NTJ917491:NTJ917502 ODF917491:ODF917502 ONB917491:ONB917502 OWX917491:OWX917502 PGT917491:PGT917502 PQP917491:PQP917502 QAL917491:QAL917502 QKH917491:QKH917502 QUD917491:QUD917502 RDZ917491:RDZ917502 RNV917491:RNV917502 RXR917491:RXR917502 SHN917491:SHN917502 SRJ917491:SRJ917502 TBF917491:TBF917502 TLB917491:TLB917502 TUX917491:TUX917502 UET917491:UET917502 UOP917491:UOP917502 UYL917491:UYL917502 VIH917491:VIH917502 VSD917491:VSD917502 WBZ917491:WBZ917502 WLV917491:WLV917502 WVR917491:WVR917502 G983027:H983038 JF983027:JF983038 TB983027:TB983038 ACX983027:ACX983038 AMT983027:AMT983038 AWP983027:AWP983038 BGL983027:BGL983038 BQH983027:BQH983038 CAD983027:CAD983038 CJZ983027:CJZ983038 CTV983027:CTV983038 DDR983027:DDR983038 DNN983027:DNN983038 DXJ983027:DXJ983038 EHF983027:EHF983038 ERB983027:ERB983038 FAX983027:FAX983038 FKT983027:FKT983038 FUP983027:FUP983038 GEL983027:GEL983038 GOH983027:GOH983038 GYD983027:GYD983038 HHZ983027:HHZ983038 HRV983027:HRV983038 IBR983027:IBR983038 ILN983027:ILN983038 IVJ983027:IVJ983038 JFF983027:JFF983038 JPB983027:JPB983038 JYX983027:JYX983038 KIT983027:KIT983038 KSP983027:KSP983038 LCL983027:LCL983038 LMH983027:LMH983038 LWD983027:LWD983038 MFZ983027:MFZ983038 MPV983027:MPV983038 MZR983027:MZR983038 NJN983027:NJN983038 NTJ983027:NTJ983038 ODF983027:ODF983038 ONB983027:ONB983038 OWX983027:OWX983038 PGT983027:PGT983038 PQP983027:PQP983038 QAL983027:QAL983038 QKH983027:QKH983038 QUD983027:QUD983038 RDZ983027:RDZ983038 RNV983027:RNV983038 RXR983027:RXR983038 SHN983027:SHN983038 SRJ983027:SRJ983038 TBF983027:TBF983038 TLB983027:TLB983038 TUX983027:TUX983038 UET983027:UET983038 UOP983027:UOP983038 UYL983027:UYL983038 VIH983027:VIH983038 VSD983027:VSD983038 WBZ983027:WBZ983038 WLV983027:WLV983038 WVR4:WVR6 JF4:JF6 TB4:TB6 ACX4:ACX6 AMT4:AMT6 AWP4:AWP6 BGL4:BGL6 BQH4:BQH6 CAD4:CAD6 CJZ4:CJZ6 CTV4:CTV6 DDR4:DDR6 DNN4:DNN6 DXJ4:DXJ6 EHF4:EHF6 ERB4:ERB6 FAX4:FAX6 FKT4:FKT6 FUP4:FUP6 GEL4:GEL6 GOH4:GOH6 GYD4:GYD6 HHZ4:HHZ6 HRV4:HRV6 IBR4:IBR6 ILN4:ILN6 IVJ4:IVJ6 JFF4:JFF6 JPB4:JPB6 JYX4:JYX6 KIT4:KIT6 KSP4:KSP6 LCL4:LCL6 LMH4:LMH6 LWD4:LWD6 MFZ4:MFZ6 MPV4:MPV6 MZR4:MZR6 NJN4:NJN6 NTJ4:NTJ6 ODF4:ODF6 ONB4:ONB6 OWX4:OWX6 PGT4:PGT6 PQP4:PQP6 QAL4:QAL6 QKH4:QKH6 QUD4:QUD6 RDZ4:RDZ6 RNV4:RNV6 RXR4:RXR6 SHN4:SHN6 SRJ4:SRJ6 TBF4:TBF6 TLB4:TLB6 TUX4:TUX6 UET4:UET6 UOP4:UOP6 UYL4:UYL6 VIH4:VIH6 VSD4:VSD6 WBZ4:WBZ6 WLV4:WLV6 G5:G6 WVS20:WVS22 JG20:JG22 TC20:TC22 ACY20:ACY22 AMU20:AMU22 AWQ20:AWQ22 BGM20:BGM22 BQI20:BQI22 CAE20:CAE22 CKA20:CKA22 CTW20:CTW22 DDS20:DDS22 DNO20:DNO22 DXK20:DXK22 EHG20:EHG22 ERC20:ERC22 FAY20:FAY22 FKU20:FKU22 FUQ20:FUQ22 GEM20:GEM22 GOI20:GOI22 GYE20:GYE22 HIA20:HIA22 HRW20:HRW22 IBS20:IBS22 ILO20:ILO22 IVK20:IVK22 JFG20:JFG22 JPC20:JPC22 JYY20:JYY22 KIU20:KIU22 KSQ20:KSQ22 LCM20:LCM22 LMI20:LMI22 LWE20:LWE22 MGA20:MGA22 MPW20:MPW22 MZS20:MZS22 NJO20:NJO22 NTK20:NTK22 ODG20:ODG22 ONC20:ONC22 OWY20:OWY22 PGU20:PGU22 PQQ20:PQQ22 QAM20:QAM22 QKI20:QKI22 QUE20:QUE22 REA20:REA22 RNW20:RNW22 RXS20:RXS22 SHO20:SHO22 SRK20:SRK22 TBG20:TBG22 TLC20:TLC22 TUY20:TUY22 UEU20:UEU22 UOQ20:UOQ22 UYM20:UYM22 VII20:VII22 VSE20:VSE22 WCA20:WCA22 WLW20:WLW22 G21:G22" xr:uid="{1DE466A0-E876-423B-9536-27256FEAD945}">
      <formula1>"標準,短時間"</formula1>
    </dataValidation>
    <dataValidation type="list" allowBlank="1" showInputMessage="1" showErrorMessage="1" sqref="WVQ983027:WVQ983038 F65523:F65534 JE65523:JE65534 TA65523:TA65534 ACW65523:ACW65534 AMS65523:AMS65534 AWO65523:AWO65534 BGK65523:BGK65534 BQG65523:BQG65534 CAC65523:CAC65534 CJY65523:CJY65534 CTU65523:CTU65534 DDQ65523:DDQ65534 DNM65523:DNM65534 DXI65523:DXI65534 EHE65523:EHE65534 ERA65523:ERA65534 FAW65523:FAW65534 FKS65523:FKS65534 FUO65523:FUO65534 GEK65523:GEK65534 GOG65523:GOG65534 GYC65523:GYC65534 HHY65523:HHY65534 HRU65523:HRU65534 IBQ65523:IBQ65534 ILM65523:ILM65534 IVI65523:IVI65534 JFE65523:JFE65534 JPA65523:JPA65534 JYW65523:JYW65534 KIS65523:KIS65534 KSO65523:KSO65534 LCK65523:LCK65534 LMG65523:LMG65534 LWC65523:LWC65534 MFY65523:MFY65534 MPU65523:MPU65534 MZQ65523:MZQ65534 NJM65523:NJM65534 NTI65523:NTI65534 ODE65523:ODE65534 ONA65523:ONA65534 OWW65523:OWW65534 PGS65523:PGS65534 PQO65523:PQO65534 QAK65523:QAK65534 QKG65523:QKG65534 QUC65523:QUC65534 RDY65523:RDY65534 RNU65523:RNU65534 RXQ65523:RXQ65534 SHM65523:SHM65534 SRI65523:SRI65534 TBE65523:TBE65534 TLA65523:TLA65534 TUW65523:TUW65534 UES65523:UES65534 UOO65523:UOO65534 UYK65523:UYK65534 VIG65523:VIG65534 VSC65523:VSC65534 WBY65523:WBY65534 WLU65523:WLU65534 WVQ65523:WVQ65534 F131059:F131070 JE131059:JE131070 TA131059:TA131070 ACW131059:ACW131070 AMS131059:AMS131070 AWO131059:AWO131070 BGK131059:BGK131070 BQG131059:BQG131070 CAC131059:CAC131070 CJY131059:CJY131070 CTU131059:CTU131070 DDQ131059:DDQ131070 DNM131059:DNM131070 DXI131059:DXI131070 EHE131059:EHE131070 ERA131059:ERA131070 FAW131059:FAW131070 FKS131059:FKS131070 FUO131059:FUO131070 GEK131059:GEK131070 GOG131059:GOG131070 GYC131059:GYC131070 HHY131059:HHY131070 HRU131059:HRU131070 IBQ131059:IBQ131070 ILM131059:ILM131070 IVI131059:IVI131070 JFE131059:JFE131070 JPA131059:JPA131070 JYW131059:JYW131070 KIS131059:KIS131070 KSO131059:KSO131070 LCK131059:LCK131070 LMG131059:LMG131070 LWC131059:LWC131070 MFY131059:MFY131070 MPU131059:MPU131070 MZQ131059:MZQ131070 NJM131059:NJM131070 NTI131059:NTI131070 ODE131059:ODE131070 ONA131059:ONA131070 OWW131059:OWW131070 PGS131059:PGS131070 PQO131059:PQO131070 QAK131059:QAK131070 QKG131059:QKG131070 QUC131059:QUC131070 RDY131059:RDY131070 RNU131059:RNU131070 RXQ131059:RXQ131070 SHM131059:SHM131070 SRI131059:SRI131070 TBE131059:TBE131070 TLA131059:TLA131070 TUW131059:TUW131070 UES131059:UES131070 UOO131059:UOO131070 UYK131059:UYK131070 VIG131059:VIG131070 VSC131059:VSC131070 WBY131059:WBY131070 WLU131059:WLU131070 WVQ131059:WVQ131070 F196595:F196606 JE196595:JE196606 TA196595:TA196606 ACW196595:ACW196606 AMS196595:AMS196606 AWO196595:AWO196606 BGK196595:BGK196606 BQG196595:BQG196606 CAC196595:CAC196606 CJY196595:CJY196606 CTU196595:CTU196606 DDQ196595:DDQ196606 DNM196595:DNM196606 DXI196595:DXI196606 EHE196595:EHE196606 ERA196595:ERA196606 FAW196595:FAW196606 FKS196595:FKS196606 FUO196595:FUO196606 GEK196595:GEK196606 GOG196595:GOG196606 GYC196595:GYC196606 HHY196595:HHY196606 HRU196595:HRU196606 IBQ196595:IBQ196606 ILM196595:ILM196606 IVI196595:IVI196606 JFE196595:JFE196606 JPA196595:JPA196606 JYW196595:JYW196606 KIS196595:KIS196606 KSO196595:KSO196606 LCK196595:LCK196606 LMG196595:LMG196606 LWC196595:LWC196606 MFY196595:MFY196606 MPU196595:MPU196606 MZQ196595:MZQ196606 NJM196595:NJM196606 NTI196595:NTI196606 ODE196595:ODE196606 ONA196595:ONA196606 OWW196595:OWW196606 PGS196595:PGS196606 PQO196595:PQO196606 QAK196595:QAK196606 QKG196595:QKG196606 QUC196595:QUC196606 RDY196595:RDY196606 RNU196595:RNU196606 RXQ196595:RXQ196606 SHM196595:SHM196606 SRI196595:SRI196606 TBE196595:TBE196606 TLA196595:TLA196606 TUW196595:TUW196606 UES196595:UES196606 UOO196595:UOO196606 UYK196595:UYK196606 VIG196595:VIG196606 VSC196595:VSC196606 WBY196595:WBY196606 WLU196595:WLU196606 WVQ196595:WVQ196606 F262131:F262142 JE262131:JE262142 TA262131:TA262142 ACW262131:ACW262142 AMS262131:AMS262142 AWO262131:AWO262142 BGK262131:BGK262142 BQG262131:BQG262142 CAC262131:CAC262142 CJY262131:CJY262142 CTU262131:CTU262142 DDQ262131:DDQ262142 DNM262131:DNM262142 DXI262131:DXI262142 EHE262131:EHE262142 ERA262131:ERA262142 FAW262131:FAW262142 FKS262131:FKS262142 FUO262131:FUO262142 GEK262131:GEK262142 GOG262131:GOG262142 GYC262131:GYC262142 HHY262131:HHY262142 HRU262131:HRU262142 IBQ262131:IBQ262142 ILM262131:ILM262142 IVI262131:IVI262142 JFE262131:JFE262142 JPA262131:JPA262142 JYW262131:JYW262142 KIS262131:KIS262142 KSO262131:KSO262142 LCK262131:LCK262142 LMG262131:LMG262142 LWC262131:LWC262142 MFY262131:MFY262142 MPU262131:MPU262142 MZQ262131:MZQ262142 NJM262131:NJM262142 NTI262131:NTI262142 ODE262131:ODE262142 ONA262131:ONA262142 OWW262131:OWW262142 PGS262131:PGS262142 PQO262131:PQO262142 QAK262131:QAK262142 QKG262131:QKG262142 QUC262131:QUC262142 RDY262131:RDY262142 RNU262131:RNU262142 RXQ262131:RXQ262142 SHM262131:SHM262142 SRI262131:SRI262142 TBE262131:TBE262142 TLA262131:TLA262142 TUW262131:TUW262142 UES262131:UES262142 UOO262131:UOO262142 UYK262131:UYK262142 VIG262131:VIG262142 VSC262131:VSC262142 WBY262131:WBY262142 WLU262131:WLU262142 WVQ262131:WVQ262142 F327667:F327678 JE327667:JE327678 TA327667:TA327678 ACW327667:ACW327678 AMS327667:AMS327678 AWO327667:AWO327678 BGK327667:BGK327678 BQG327667:BQG327678 CAC327667:CAC327678 CJY327667:CJY327678 CTU327667:CTU327678 DDQ327667:DDQ327678 DNM327667:DNM327678 DXI327667:DXI327678 EHE327667:EHE327678 ERA327667:ERA327678 FAW327667:FAW327678 FKS327667:FKS327678 FUO327667:FUO327678 GEK327667:GEK327678 GOG327667:GOG327678 GYC327667:GYC327678 HHY327667:HHY327678 HRU327667:HRU327678 IBQ327667:IBQ327678 ILM327667:ILM327678 IVI327667:IVI327678 JFE327667:JFE327678 JPA327667:JPA327678 JYW327667:JYW327678 KIS327667:KIS327678 KSO327667:KSO327678 LCK327667:LCK327678 LMG327667:LMG327678 LWC327667:LWC327678 MFY327667:MFY327678 MPU327667:MPU327678 MZQ327667:MZQ327678 NJM327667:NJM327678 NTI327667:NTI327678 ODE327667:ODE327678 ONA327667:ONA327678 OWW327667:OWW327678 PGS327667:PGS327678 PQO327667:PQO327678 QAK327667:QAK327678 QKG327667:QKG327678 QUC327667:QUC327678 RDY327667:RDY327678 RNU327667:RNU327678 RXQ327667:RXQ327678 SHM327667:SHM327678 SRI327667:SRI327678 TBE327667:TBE327678 TLA327667:TLA327678 TUW327667:TUW327678 UES327667:UES327678 UOO327667:UOO327678 UYK327667:UYK327678 VIG327667:VIG327678 VSC327667:VSC327678 WBY327667:WBY327678 WLU327667:WLU327678 WVQ327667:WVQ327678 F393203:F393214 JE393203:JE393214 TA393203:TA393214 ACW393203:ACW393214 AMS393203:AMS393214 AWO393203:AWO393214 BGK393203:BGK393214 BQG393203:BQG393214 CAC393203:CAC393214 CJY393203:CJY393214 CTU393203:CTU393214 DDQ393203:DDQ393214 DNM393203:DNM393214 DXI393203:DXI393214 EHE393203:EHE393214 ERA393203:ERA393214 FAW393203:FAW393214 FKS393203:FKS393214 FUO393203:FUO393214 GEK393203:GEK393214 GOG393203:GOG393214 GYC393203:GYC393214 HHY393203:HHY393214 HRU393203:HRU393214 IBQ393203:IBQ393214 ILM393203:ILM393214 IVI393203:IVI393214 JFE393203:JFE393214 JPA393203:JPA393214 JYW393203:JYW393214 KIS393203:KIS393214 KSO393203:KSO393214 LCK393203:LCK393214 LMG393203:LMG393214 LWC393203:LWC393214 MFY393203:MFY393214 MPU393203:MPU393214 MZQ393203:MZQ393214 NJM393203:NJM393214 NTI393203:NTI393214 ODE393203:ODE393214 ONA393203:ONA393214 OWW393203:OWW393214 PGS393203:PGS393214 PQO393203:PQO393214 QAK393203:QAK393214 QKG393203:QKG393214 QUC393203:QUC393214 RDY393203:RDY393214 RNU393203:RNU393214 RXQ393203:RXQ393214 SHM393203:SHM393214 SRI393203:SRI393214 TBE393203:TBE393214 TLA393203:TLA393214 TUW393203:TUW393214 UES393203:UES393214 UOO393203:UOO393214 UYK393203:UYK393214 VIG393203:VIG393214 VSC393203:VSC393214 WBY393203:WBY393214 WLU393203:WLU393214 WVQ393203:WVQ393214 F458739:F458750 JE458739:JE458750 TA458739:TA458750 ACW458739:ACW458750 AMS458739:AMS458750 AWO458739:AWO458750 BGK458739:BGK458750 BQG458739:BQG458750 CAC458739:CAC458750 CJY458739:CJY458750 CTU458739:CTU458750 DDQ458739:DDQ458750 DNM458739:DNM458750 DXI458739:DXI458750 EHE458739:EHE458750 ERA458739:ERA458750 FAW458739:FAW458750 FKS458739:FKS458750 FUO458739:FUO458750 GEK458739:GEK458750 GOG458739:GOG458750 GYC458739:GYC458750 HHY458739:HHY458750 HRU458739:HRU458750 IBQ458739:IBQ458750 ILM458739:ILM458750 IVI458739:IVI458750 JFE458739:JFE458750 JPA458739:JPA458750 JYW458739:JYW458750 KIS458739:KIS458750 KSO458739:KSO458750 LCK458739:LCK458750 LMG458739:LMG458750 LWC458739:LWC458750 MFY458739:MFY458750 MPU458739:MPU458750 MZQ458739:MZQ458750 NJM458739:NJM458750 NTI458739:NTI458750 ODE458739:ODE458750 ONA458739:ONA458750 OWW458739:OWW458750 PGS458739:PGS458750 PQO458739:PQO458750 QAK458739:QAK458750 QKG458739:QKG458750 QUC458739:QUC458750 RDY458739:RDY458750 RNU458739:RNU458750 RXQ458739:RXQ458750 SHM458739:SHM458750 SRI458739:SRI458750 TBE458739:TBE458750 TLA458739:TLA458750 TUW458739:TUW458750 UES458739:UES458750 UOO458739:UOO458750 UYK458739:UYK458750 VIG458739:VIG458750 VSC458739:VSC458750 WBY458739:WBY458750 WLU458739:WLU458750 WVQ458739:WVQ458750 F524275:F524286 JE524275:JE524286 TA524275:TA524286 ACW524275:ACW524286 AMS524275:AMS524286 AWO524275:AWO524286 BGK524275:BGK524286 BQG524275:BQG524286 CAC524275:CAC524286 CJY524275:CJY524286 CTU524275:CTU524286 DDQ524275:DDQ524286 DNM524275:DNM524286 DXI524275:DXI524286 EHE524275:EHE524286 ERA524275:ERA524286 FAW524275:FAW524286 FKS524275:FKS524286 FUO524275:FUO524286 GEK524275:GEK524286 GOG524275:GOG524286 GYC524275:GYC524286 HHY524275:HHY524286 HRU524275:HRU524286 IBQ524275:IBQ524286 ILM524275:ILM524286 IVI524275:IVI524286 JFE524275:JFE524286 JPA524275:JPA524286 JYW524275:JYW524286 KIS524275:KIS524286 KSO524275:KSO524286 LCK524275:LCK524286 LMG524275:LMG524286 LWC524275:LWC524286 MFY524275:MFY524286 MPU524275:MPU524286 MZQ524275:MZQ524286 NJM524275:NJM524286 NTI524275:NTI524286 ODE524275:ODE524286 ONA524275:ONA524286 OWW524275:OWW524286 PGS524275:PGS524286 PQO524275:PQO524286 QAK524275:QAK524286 QKG524275:QKG524286 QUC524275:QUC524286 RDY524275:RDY524286 RNU524275:RNU524286 RXQ524275:RXQ524286 SHM524275:SHM524286 SRI524275:SRI524286 TBE524275:TBE524286 TLA524275:TLA524286 TUW524275:TUW524286 UES524275:UES524286 UOO524275:UOO524286 UYK524275:UYK524286 VIG524275:VIG524286 VSC524275:VSC524286 WBY524275:WBY524286 WLU524275:WLU524286 WVQ524275:WVQ524286 F589811:F589822 JE589811:JE589822 TA589811:TA589822 ACW589811:ACW589822 AMS589811:AMS589822 AWO589811:AWO589822 BGK589811:BGK589822 BQG589811:BQG589822 CAC589811:CAC589822 CJY589811:CJY589822 CTU589811:CTU589822 DDQ589811:DDQ589822 DNM589811:DNM589822 DXI589811:DXI589822 EHE589811:EHE589822 ERA589811:ERA589822 FAW589811:FAW589822 FKS589811:FKS589822 FUO589811:FUO589822 GEK589811:GEK589822 GOG589811:GOG589822 GYC589811:GYC589822 HHY589811:HHY589822 HRU589811:HRU589822 IBQ589811:IBQ589822 ILM589811:ILM589822 IVI589811:IVI589822 JFE589811:JFE589822 JPA589811:JPA589822 JYW589811:JYW589822 KIS589811:KIS589822 KSO589811:KSO589822 LCK589811:LCK589822 LMG589811:LMG589822 LWC589811:LWC589822 MFY589811:MFY589822 MPU589811:MPU589822 MZQ589811:MZQ589822 NJM589811:NJM589822 NTI589811:NTI589822 ODE589811:ODE589822 ONA589811:ONA589822 OWW589811:OWW589822 PGS589811:PGS589822 PQO589811:PQO589822 QAK589811:QAK589822 QKG589811:QKG589822 QUC589811:QUC589822 RDY589811:RDY589822 RNU589811:RNU589822 RXQ589811:RXQ589822 SHM589811:SHM589822 SRI589811:SRI589822 TBE589811:TBE589822 TLA589811:TLA589822 TUW589811:TUW589822 UES589811:UES589822 UOO589811:UOO589822 UYK589811:UYK589822 VIG589811:VIG589822 VSC589811:VSC589822 WBY589811:WBY589822 WLU589811:WLU589822 WVQ589811:WVQ589822 F655347:F655358 JE655347:JE655358 TA655347:TA655358 ACW655347:ACW655358 AMS655347:AMS655358 AWO655347:AWO655358 BGK655347:BGK655358 BQG655347:BQG655358 CAC655347:CAC655358 CJY655347:CJY655358 CTU655347:CTU655358 DDQ655347:DDQ655358 DNM655347:DNM655358 DXI655347:DXI655358 EHE655347:EHE655358 ERA655347:ERA655358 FAW655347:FAW655358 FKS655347:FKS655358 FUO655347:FUO655358 GEK655347:GEK655358 GOG655347:GOG655358 GYC655347:GYC655358 HHY655347:HHY655358 HRU655347:HRU655358 IBQ655347:IBQ655358 ILM655347:ILM655358 IVI655347:IVI655358 JFE655347:JFE655358 JPA655347:JPA655358 JYW655347:JYW655358 KIS655347:KIS655358 KSO655347:KSO655358 LCK655347:LCK655358 LMG655347:LMG655358 LWC655347:LWC655358 MFY655347:MFY655358 MPU655347:MPU655358 MZQ655347:MZQ655358 NJM655347:NJM655358 NTI655347:NTI655358 ODE655347:ODE655358 ONA655347:ONA655358 OWW655347:OWW655358 PGS655347:PGS655358 PQO655347:PQO655358 QAK655347:QAK655358 QKG655347:QKG655358 QUC655347:QUC655358 RDY655347:RDY655358 RNU655347:RNU655358 RXQ655347:RXQ655358 SHM655347:SHM655358 SRI655347:SRI655358 TBE655347:TBE655358 TLA655347:TLA655358 TUW655347:TUW655358 UES655347:UES655358 UOO655347:UOO655358 UYK655347:UYK655358 VIG655347:VIG655358 VSC655347:VSC655358 WBY655347:WBY655358 WLU655347:WLU655358 WVQ655347:WVQ655358 F720883:F720894 JE720883:JE720894 TA720883:TA720894 ACW720883:ACW720894 AMS720883:AMS720894 AWO720883:AWO720894 BGK720883:BGK720894 BQG720883:BQG720894 CAC720883:CAC720894 CJY720883:CJY720894 CTU720883:CTU720894 DDQ720883:DDQ720894 DNM720883:DNM720894 DXI720883:DXI720894 EHE720883:EHE720894 ERA720883:ERA720894 FAW720883:FAW720894 FKS720883:FKS720894 FUO720883:FUO720894 GEK720883:GEK720894 GOG720883:GOG720894 GYC720883:GYC720894 HHY720883:HHY720894 HRU720883:HRU720894 IBQ720883:IBQ720894 ILM720883:ILM720894 IVI720883:IVI720894 JFE720883:JFE720894 JPA720883:JPA720894 JYW720883:JYW720894 KIS720883:KIS720894 KSO720883:KSO720894 LCK720883:LCK720894 LMG720883:LMG720894 LWC720883:LWC720894 MFY720883:MFY720894 MPU720883:MPU720894 MZQ720883:MZQ720894 NJM720883:NJM720894 NTI720883:NTI720894 ODE720883:ODE720894 ONA720883:ONA720894 OWW720883:OWW720894 PGS720883:PGS720894 PQO720883:PQO720894 QAK720883:QAK720894 QKG720883:QKG720894 QUC720883:QUC720894 RDY720883:RDY720894 RNU720883:RNU720894 RXQ720883:RXQ720894 SHM720883:SHM720894 SRI720883:SRI720894 TBE720883:TBE720894 TLA720883:TLA720894 TUW720883:TUW720894 UES720883:UES720894 UOO720883:UOO720894 UYK720883:UYK720894 VIG720883:VIG720894 VSC720883:VSC720894 WBY720883:WBY720894 WLU720883:WLU720894 WVQ720883:WVQ720894 F786419:F786430 JE786419:JE786430 TA786419:TA786430 ACW786419:ACW786430 AMS786419:AMS786430 AWO786419:AWO786430 BGK786419:BGK786430 BQG786419:BQG786430 CAC786419:CAC786430 CJY786419:CJY786430 CTU786419:CTU786430 DDQ786419:DDQ786430 DNM786419:DNM786430 DXI786419:DXI786430 EHE786419:EHE786430 ERA786419:ERA786430 FAW786419:FAW786430 FKS786419:FKS786430 FUO786419:FUO786430 GEK786419:GEK786430 GOG786419:GOG786430 GYC786419:GYC786430 HHY786419:HHY786430 HRU786419:HRU786430 IBQ786419:IBQ786430 ILM786419:ILM786430 IVI786419:IVI786430 JFE786419:JFE786430 JPA786419:JPA786430 JYW786419:JYW786430 KIS786419:KIS786430 KSO786419:KSO786430 LCK786419:LCK786430 LMG786419:LMG786430 LWC786419:LWC786430 MFY786419:MFY786430 MPU786419:MPU786430 MZQ786419:MZQ786430 NJM786419:NJM786430 NTI786419:NTI786430 ODE786419:ODE786430 ONA786419:ONA786430 OWW786419:OWW786430 PGS786419:PGS786430 PQO786419:PQO786430 QAK786419:QAK786430 QKG786419:QKG786430 QUC786419:QUC786430 RDY786419:RDY786430 RNU786419:RNU786430 RXQ786419:RXQ786430 SHM786419:SHM786430 SRI786419:SRI786430 TBE786419:TBE786430 TLA786419:TLA786430 TUW786419:TUW786430 UES786419:UES786430 UOO786419:UOO786430 UYK786419:UYK786430 VIG786419:VIG786430 VSC786419:VSC786430 WBY786419:WBY786430 WLU786419:WLU786430 WVQ786419:WVQ786430 F851955:F851966 JE851955:JE851966 TA851955:TA851966 ACW851955:ACW851966 AMS851955:AMS851966 AWO851955:AWO851966 BGK851955:BGK851966 BQG851955:BQG851966 CAC851955:CAC851966 CJY851955:CJY851966 CTU851955:CTU851966 DDQ851955:DDQ851966 DNM851955:DNM851966 DXI851955:DXI851966 EHE851955:EHE851966 ERA851955:ERA851966 FAW851955:FAW851966 FKS851955:FKS851966 FUO851955:FUO851966 GEK851955:GEK851966 GOG851955:GOG851966 GYC851955:GYC851966 HHY851955:HHY851966 HRU851955:HRU851966 IBQ851955:IBQ851966 ILM851955:ILM851966 IVI851955:IVI851966 JFE851955:JFE851966 JPA851955:JPA851966 JYW851955:JYW851966 KIS851955:KIS851966 KSO851955:KSO851966 LCK851955:LCK851966 LMG851955:LMG851966 LWC851955:LWC851966 MFY851955:MFY851966 MPU851955:MPU851966 MZQ851955:MZQ851966 NJM851955:NJM851966 NTI851955:NTI851966 ODE851955:ODE851966 ONA851955:ONA851966 OWW851955:OWW851966 PGS851955:PGS851966 PQO851955:PQO851966 QAK851955:QAK851966 QKG851955:QKG851966 QUC851955:QUC851966 RDY851955:RDY851966 RNU851955:RNU851966 RXQ851955:RXQ851966 SHM851955:SHM851966 SRI851955:SRI851966 TBE851955:TBE851966 TLA851955:TLA851966 TUW851955:TUW851966 UES851955:UES851966 UOO851955:UOO851966 UYK851955:UYK851966 VIG851955:VIG851966 VSC851955:VSC851966 WBY851955:WBY851966 WLU851955:WLU851966 WVQ851955:WVQ851966 F917491:F917502 JE917491:JE917502 TA917491:TA917502 ACW917491:ACW917502 AMS917491:AMS917502 AWO917491:AWO917502 BGK917491:BGK917502 BQG917491:BQG917502 CAC917491:CAC917502 CJY917491:CJY917502 CTU917491:CTU917502 DDQ917491:DDQ917502 DNM917491:DNM917502 DXI917491:DXI917502 EHE917491:EHE917502 ERA917491:ERA917502 FAW917491:FAW917502 FKS917491:FKS917502 FUO917491:FUO917502 GEK917491:GEK917502 GOG917491:GOG917502 GYC917491:GYC917502 HHY917491:HHY917502 HRU917491:HRU917502 IBQ917491:IBQ917502 ILM917491:ILM917502 IVI917491:IVI917502 JFE917491:JFE917502 JPA917491:JPA917502 JYW917491:JYW917502 KIS917491:KIS917502 KSO917491:KSO917502 LCK917491:LCK917502 LMG917491:LMG917502 LWC917491:LWC917502 MFY917491:MFY917502 MPU917491:MPU917502 MZQ917491:MZQ917502 NJM917491:NJM917502 NTI917491:NTI917502 ODE917491:ODE917502 ONA917491:ONA917502 OWW917491:OWW917502 PGS917491:PGS917502 PQO917491:PQO917502 QAK917491:QAK917502 QKG917491:QKG917502 QUC917491:QUC917502 RDY917491:RDY917502 RNU917491:RNU917502 RXQ917491:RXQ917502 SHM917491:SHM917502 SRI917491:SRI917502 TBE917491:TBE917502 TLA917491:TLA917502 TUW917491:TUW917502 UES917491:UES917502 UOO917491:UOO917502 UYK917491:UYK917502 VIG917491:VIG917502 VSC917491:VSC917502 WBY917491:WBY917502 WLU917491:WLU917502 WVQ917491:WVQ917502 F983027:F983038 JE983027:JE983038 TA983027:TA983038 ACW983027:ACW983038 AMS983027:AMS983038 AWO983027:AWO983038 BGK983027:BGK983038 BQG983027:BQG983038 CAC983027:CAC983038 CJY983027:CJY983038 CTU983027:CTU983038 DDQ983027:DDQ983038 DNM983027:DNM983038 DXI983027:DXI983038 EHE983027:EHE983038 ERA983027:ERA983038 FAW983027:FAW983038 FKS983027:FKS983038 FUO983027:FUO983038 GEK983027:GEK983038 GOG983027:GOG983038 GYC983027:GYC983038 HHY983027:HHY983038 HRU983027:HRU983038 IBQ983027:IBQ983038 ILM983027:ILM983038 IVI983027:IVI983038 JFE983027:JFE983038 JPA983027:JPA983038 JYW983027:JYW983038 KIS983027:KIS983038 KSO983027:KSO983038 LCK983027:LCK983038 LMG983027:LMG983038 LWC983027:LWC983038 MFY983027:MFY983038 MPU983027:MPU983038 MZQ983027:MZQ983038 NJM983027:NJM983038 NTI983027:NTI983038 ODE983027:ODE983038 ONA983027:ONA983038 OWW983027:OWW983038 PGS983027:PGS983038 PQO983027:PQO983038 QAK983027:QAK983038 QKG983027:QKG983038 QUC983027:QUC983038 RDY983027:RDY983038 RNU983027:RNU983038 RXQ983027:RXQ983038 SHM983027:SHM983038 SRI983027:SRI983038 TBE983027:TBE983038 TLA983027:TLA983038 TUW983027:TUW983038 UES983027:UES983038 UOO983027:UOO983038 UYK983027:UYK983038 VIG983027:VIG983038 VSC983027:VSC983038 WBY983027:WBY983038 WLU983027:WLU983038 WVQ4:WVQ6 JE4:JE6 TA4:TA6 ACW4:ACW6 AMS4:AMS6 AWO4:AWO6 BGK4:BGK6 BQG4:BQG6 CAC4:CAC6 CJY4:CJY6 CTU4:CTU6 DDQ4:DDQ6 DNM4:DNM6 DXI4:DXI6 EHE4:EHE6 ERA4:ERA6 FAW4:FAW6 FKS4:FKS6 FUO4:FUO6 GEK4:GEK6 GOG4:GOG6 GYC4:GYC6 HHY4:HHY6 HRU4:HRU6 IBQ4:IBQ6 ILM4:ILM6 IVI4:IVI6 JFE4:JFE6 JPA4:JPA6 JYW4:JYW6 KIS4:KIS6 KSO4:KSO6 LCK4:LCK6 LMG4:LMG6 LWC4:LWC6 MFY4:MFY6 MPU4:MPU6 MZQ4:MZQ6 NJM4:NJM6 NTI4:NTI6 ODE4:ODE6 ONA4:ONA6 OWW4:OWW6 PGS4:PGS6 PQO4:PQO6 QAK4:QAK6 QKG4:QKG6 QUC4:QUC6 RDY4:RDY6 RNU4:RNU6 RXQ4:RXQ6 SHM4:SHM6 SRI4:SRI6 TBE4:TBE6 TLA4:TLA6 TUW4:TUW6 UES4:UES6 UOO4:UOO6 UYK4:UYK6 VIG4:VIG6 VSC4:VSC6 WBY4:WBY6 WLU4:WLU6 WVR20:WVR22 JF20:JF22 TB20:TB22 ACX20:ACX22 AMT20:AMT22 AWP20:AWP22 BGL20:BGL22 BQH20:BQH22 CAD20:CAD22 CJZ20:CJZ22 CTV20:CTV22 DDR20:DDR22 DNN20:DNN22 DXJ20:DXJ22 EHF20:EHF22 ERB20:ERB22 FAX20:FAX22 FKT20:FKT22 FUP20:FUP22 GEL20:GEL22 GOH20:GOH22 GYD20:GYD22 HHZ20:HHZ22 HRV20:HRV22 IBR20:IBR22 ILN20:ILN22 IVJ20:IVJ22 JFF20:JFF22 JPB20:JPB22 JYX20:JYX22 KIT20:KIT22 KSP20:KSP22 LCL20:LCL22 LMH20:LMH22 LWD20:LWD22 MFZ20:MFZ22 MPV20:MPV22 MZR20:MZR22 NJN20:NJN22 NTJ20:NTJ22 ODF20:ODF22 ONB20:ONB22 OWX20:OWX22 PGT20:PGT22 PQP20:PQP22 QAL20:QAL22 QKH20:QKH22 QUD20:QUD22 RDZ20:RDZ22 RNV20:RNV22 RXR20:RXR22 SHN20:SHN22 SRJ20:SRJ22 TBF20:TBF22 TLB20:TLB22 TUX20:TUX22 UET20:UET22 UOP20:UOP22 UYL20:UYL22 VIH20:VIH22 VSD20:VSD22 WBZ20:WBZ22 WLV20:WLV22" xr:uid="{A4B50276-11DE-4AD0-A13F-E85BEDF79562}">
      <formula1>"1号,2号,3号"</formula1>
    </dataValidation>
    <dataValidation type="list" allowBlank="1" showInputMessage="1" showErrorMessage="1" sqref="D5:D6 D21:D22" xr:uid="{F802DB64-2E13-488E-B567-2F6F1BF7B532}">
      <formula1>"2,1,0"</formula1>
    </dataValidation>
    <dataValidation type="list" allowBlank="1" showInputMessage="1" showErrorMessage="1" sqref="F5:F6 F21:F22" xr:uid="{D48CB2DC-D69A-4A3C-8623-13BFF1A6648D}">
      <formula1>"3号"</formula1>
    </dataValidation>
  </dataValidations>
  <printOptions horizontalCentered="1"/>
  <pageMargins left="0.59055118110236227" right="0.59055118110236227" top="0.98425196850393704" bottom="0.59055118110236227" header="0.51181102362204722" footer="0.51181102362204722"/>
  <pageSetup paperSize="9" scale="71" orientation="landscape"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CFED-52F2-4C32-B72B-3172DFAB3C1A}">
  <sheetPr>
    <pageSetUpPr fitToPage="1"/>
  </sheetPr>
  <dimension ref="A1:AB43"/>
  <sheetViews>
    <sheetView view="pageBreakPreview" zoomScaleNormal="100" zoomScaleSheetLayoutView="100" workbookViewId="0">
      <selection activeCell="R19" sqref="R19:S19"/>
    </sheetView>
  </sheetViews>
  <sheetFormatPr defaultRowHeight="13.5"/>
  <cols>
    <col min="1" max="4" width="4.25" style="3" customWidth="1"/>
    <col min="5" max="5" width="4.25" style="4" customWidth="1"/>
    <col min="6" max="6" width="4.25" style="3" customWidth="1"/>
    <col min="7" max="12" width="4.25" style="4" customWidth="1"/>
    <col min="13" max="28" width="4.25" style="3" customWidth="1"/>
    <col min="29" max="16384" width="9" style="3"/>
  </cols>
  <sheetData>
    <row r="1" spans="1:28" ht="18" customHeight="1">
      <c r="A1" s="45" t="s">
        <v>26</v>
      </c>
      <c r="B1" s="45"/>
      <c r="C1" s="45"/>
      <c r="D1" s="45"/>
      <c r="E1" s="46"/>
      <c r="F1" s="45"/>
      <c r="G1" s="46"/>
      <c r="H1" s="46"/>
      <c r="W1" s="46"/>
      <c r="X1" s="46"/>
      <c r="Y1" s="46"/>
      <c r="Z1" s="46"/>
      <c r="AA1" s="46"/>
      <c r="AB1" s="47" t="str">
        <f>請求書!N10</f>
        <v>○○保育園</v>
      </c>
    </row>
    <row r="2" spans="1:28" ht="18" customHeight="1">
      <c r="A2" s="45" t="s">
        <v>27</v>
      </c>
      <c r="B2" s="45"/>
      <c r="C2" s="45"/>
      <c r="D2" s="45"/>
      <c r="E2" s="46"/>
      <c r="F2" s="45"/>
      <c r="G2" s="46"/>
      <c r="H2" s="46"/>
      <c r="W2" s="46"/>
      <c r="X2" s="46"/>
      <c r="Y2" s="46"/>
      <c r="Z2" s="46"/>
      <c r="AA2" s="46"/>
      <c r="AB2" s="47" t="str">
        <f>請求書!B3</f>
        <v>令和〇年度〇月分</v>
      </c>
    </row>
    <row r="3" spans="1:28" ht="18" customHeight="1">
      <c r="A3" s="238" t="s">
        <v>28</v>
      </c>
      <c r="B3" s="240" t="s">
        <v>29</v>
      </c>
      <c r="C3" s="240"/>
      <c r="D3" s="240"/>
      <c r="E3" s="240"/>
      <c r="F3" s="240"/>
      <c r="G3" s="240" t="s">
        <v>30</v>
      </c>
      <c r="H3" s="240"/>
      <c r="I3" s="240"/>
      <c r="J3" s="295" t="s">
        <v>73</v>
      </c>
      <c r="K3" s="295"/>
      <c r="L3" s="240"/>
      <c r="M3" s="240" t="s">
        <v>31</v>
      </c>
      <c r="N3" s="240"/>
      <c r="O3" s="240"/>
      <c r="P3" s="296" t="s">
        <v>33</v>
      </c>
      <c r="Q3" s="241"/>
      <c r="R3" s="241"/>
      <c r="S3" s="241"/>
      <c r="T3" s="241"/>
      <c r="U3" s="241"/>
      <c r="V3" s="296" t="s">
        <v>138</v>
      </c>
      <c r="W3" s="241"/>
      <c r="X3" s="241"/>
      <c r="Y3" s="240" t="s">
        <v>32</v>
      </c>
      <c r="Z3" s="240"/>
      <c r="AA3" s="240"/>
      <c r="AB3" s="240"/>
    </row>
    <row r="4" spans="1:28" ht="18" customHeight="1">
      <c r="A4" s="239"/>
      <c r="B4" s="240"/>
      <c r="C4" s="240"/>
      <c r="D4" s="240"/>
      <c r="E4" s="240"/>
      <c r="F4" s="240"/>
      <c r="G4" s="240"/>
      <c r="H4" s="240"/>
      <c r="I4" s="240"/>
      <c r="J4" s="240"/>
      <c r="K4" s="240"/>
      <c r="L4" s="240"/>
      <c r="M4" s="240"/>
      <c r="N4" s="240"/>
      <c r="O4" s="240"/>
      <c r="P4" s="241"/>
      <c r="Q4" s="241"/>
      <c r="R4" s="241"/>
      <c r="S4" s="241"/>
      <c r="T4" s="241"/>
      <c r="U4" s="241"/>
      <c r="V4" s="241"/>
      <c r="W4" s="241"/>
      <c r="X4" s="241"/>
      <c r="Y4" s="240"/>
      <c r="Z4" s="240"/>
      <c r="AA4" s="240"/>
      <c r="AB4" s="240"/>
    </row>
    <row r="5" spans="1:28" ht="18" customHeight="1">
      <c r="A5" s="48">
        <f>ROW()-4</f>
        <v>1</v>
      </c>
      <c r="B5" s="290" t="s">
        <v>92</v>
      </c>
      <c r="C5" s="290"/>
      <c r="D5" s="290"/>
      <c r="E5" s="290"/>
      <c r="F5" s="290"/>
      <c r="G5" s="258">
        <v>44682</v>
      </c>
      <c r="H5" s="258"/>
      <c r="I5" s="258"/>
      <c r="J5" s="258" t="s">
        <v>93</v>
      </c>
      <c r="K5" s="258"/>
      <c r="L5" s="258"/>
      <c r="M5" s="291">
        <v>45748</v>
      </c>
      <c r="N5" s="259"/>
      <c r="O5" s="259"/>
      <c r="P5" s="260" t="s">
        <v>94</v>
      </c>
      <c r="Q5" s="261"/>
      <c r="R5" s="277" t="s">
        <v>91</v>
      </c>
      <c r="S5" s="261"/>
      <c r="T5" s="278" t="s">
        <v>149</v>
      </c>
      <c r="U5" s="279"/>
      <c r="V5" s="292">
        <v>8100</v>
      </c>
      <c r="W5" s="293"/>
      <c r="X5" s="294"/>
      <c r="Y5" s="289"/>
      <c r="Z5" s="289"/>
      <c r="AA5" s="289"/>
      <c r="AB5" s="289"/>
    </row>
    <row r="6" spans="1:28" ht="18" customHeight="1">
      <c r="A6" s="48">
        <f t="shared" ref="A6:A34" si="0">ROW()-4</f>
        <v>2</v>
      </c>
      <c r="B6" s="290" t="s">
        <v>92</v>
      </c>
      <c r="C6" s="290"/>
      <c r="D6" s="290"/>
      <c r="E6" s="290"/>
      <c r="F6" s="290"/>
      <c r="G6" s="258">
        <v>44713</v>
      </c>
      <c r="H6" s="258"/>
      <c r="I6" s="258"/>
      <c r="J6" s="258" t="s">
        <v>93</v>
      </c>
      <c r="K6" s="258"/>
      <c r="L6" s="258"/>
      <c r="M6" s="291">
        <v>45748</v>
      </c>
      <c r="N6" s="259"/>
      <c r="O6" s="259"/>
      <c r="P6" s="260" t="s">
        <v>94</v>
      </c>
      <c r="Q6" s="261"/>
      <c r="R6" s="277" t="s">
        <v>91</v>
      </c>
      <c r="S6" s="261"/>
      <c r="T6" s="278" t="s">
        <v>149</v>
      </c>
      <c r="U6" s="279"/>
      <c r="V6" s="280">
        <v>8200</v>
      </c>
      <c r="W6" s="280"/>
      <c r="X6" s="280"/>
      <c r="Y6" s="289"/>
      <c r="Z6" s="289"/>
      <c r="AA6" s="289"/>
      <c r="AB6" s="289"/>
    </row>
    <row r="7" spans="1:28" ht="18" customHeight="1">
      <c r="A7" s="48">
        <f t="shared" si="0"/>
        <v>3</v>
      </c>
      <c r="B7" s="290" t="s">
        <v>92</v>
      </c>
      <c r="C7" s="290"/>
      <c r="D7" s="290"/>
      <c r="E7" s="290"/>
      <c r="F7" s="290"/>
      <c r="G7" s="258">
        <v>44743</v>
      </c>
      <c r="H7" s="258"/>
      <c r="I7" s="258"/>
      <c r="J7" s="258" t="s">
        <v>93</v>
      </c>
      <c r="K7" s="258"/>
      <c r="L7" s="258"/>
      <c r="M7" s="291">
        <v>45748</v>
      </c>
      <c r="N7" s="259"/>
      <c r="O7" s="259"/>
      <c r="P7" s="260" t="s">
        <v>94</v>
      </c>
      <c r="Q7" s="261"/>
      <c r="R7" s="277" t="s">
        <v>90</v>
      </c>
      <c r="S7" s="261"/>
      <c r="T7" s="278" t="s">
        <v>139</v>
      </c>
      <c r="U7" s="279"/>
      <c r="V7" s="280">
        <v>8100</v>
      </c>
      <c r="W7" s="280"/>
      <c r="X7" s="280"/>
      <c r="Y7" s="289"/>
      <c r="Z7" s="289"/>
      <c r="AA7" s="289"/>
      <c r="AB7" s="289"/>
    </row>
    <row r="8" spans="1:28" ht="18" customHeight="1">
      <c r="A8" s="48">
        <f t="shared" si="0"/>
        <v>4</v>
      </c>
      <c r="B8" s="290"/>
      <c r="C8" s="290"/>
      <c r="D8" s="290"/>
      <c r="E8" s="290"/>
      <c r="F8" s="290"/>
      <c r="G8" s="258"/>
      <c r="H8" s="258"/>
      <c r="I8" s="258"/>
      <c r="J8" s="258"/>
      <c r="K8" s="258"/>
      <c r="L8" s="258"/>
      <c r="M8" s="259"/>
      <c r="N8" s="259"/>
      <c r="O8" s="259"/>
      <c r="P8" s="260"/>
      <c r="Q8" s="261"/>
      <c r="R8" s="277"/>
      <c r="S8" s="261"/>
      <c r="T8" s="278"/>
      <c r="U8" s="279"/>
      <c r="V8" s="280"/>
      <c r="W8" s="280"/>
      <c r="X8" s="280"/>
      <c r="Y8" s="289"/>
      <c r="Z8" s="289"/>
      <c r="AA8" s="289"/>
      <c r="AB8" s="289"/>
    </row>
    <row r="9" spans="1:28" ht="18" customHeight="1">
      <c r="A9" s="48">
        <f t="shared" si="0"/>
        <v>5</v>
      </c>
      <c r="B9" s="290" t="s">
        <v>92</v>
      </c>
      <c r="C9" s="290"/>
      <c r="D9" s="290"/>
      <c r="E9" s="290"/>
      <c r="F9" s="290"/>
      <c r="G9" s="258">
        <v>45139</v>
      </c>
      <c r="H9" s="258"/>
      <c r="I9" s="258"/>
      <c r="J9" s="258" t="s">
        <v>95</v>
      </c>
      <c r="K9" s="258"/>
      <c r="L9" s="258"/>
      <c r="M9" s="291">
        <v>45748</v>
      </c>
      <c r="N9" s="259"/>
      <c r="O9" s="259"/>
      <c r="P9" s="260" t="s">
        <v>94</v>
      </c>
      <c r="Q9" s="261"/>
      <c r="R9" s="277" t="s">
        <v>91</v>
      </c>
      <c r="S9" s="261"/>
      <c r="T9" s="278" t="s">
        <v>149</v>
      </c>
      <c r="U9" s="279"/>
      <c r="V9" s="292">
        <v>8100</v>
      </c>
      <c r="W9" s="293"/>
      <c r="X9" s="294"/>
      <c r="Y9" s="289" t="s">
        <v>150</v>
      </c>
      <c r="Z9" s="289"/>
      <c r="AA9" s="289"/>
      <c r="AB9" s="289"/>
    </row>
    <row r="10" spans="1:28" ht="18" customHeight="1">
      <c r="A10" s="48">
        <f t="shared" si="0"/>
        <v>6</v>
      </c>
      <c r="B10" s="290" t="s">
        <v>92</v>
      </c>
      <c r="C10" s="290"/>
      <c r="D10" s="290"/>
      <c r="E10" s="290"/>
      <c r="F10" s="290"/>
      <c r="G10" s="258">
        <v>45170</v>
      </c>
      <c r="H10" s="258"/>
      <c r="I10" s="258"/>
      <c r="J10" s="258" t="s">
        <v>95</v>
      </c>
      <c r="K10" s="258"/>
      <c r="L10" s="258"/>
      <c r="M10" s="291">
        <v>45748</v>
      </c>
      <c r="N10" s="259"/>
      <c r="O10" s="259"/>
      <c r="P10" s="260" t="s">
        <v>94</v>
      </c>
      <c r="Q10" s="261"/>
      <c r="R10" s="277" t="s">
        <v>91</v>
      </c>
      <c r="S10" s="261"/>
      <c r="T10" s="278" t="s">
        <v>149</v>
      </c>
      <c r="U10" s="279"/>
      <c r="V10" s="280">
        <v>0</v>
      </c>
      <c r="W10" s="280"/>
      <c r="X10" s="280"/>
      <c r="Y10" s="289"/>
      <c r="Z10" s="289"/>
      <c r="AA10" s="289"/>
      <c r="AB10" s="289"/>
    </row>
    <row r="11" spans="1:28" ht="18" customHeight="1">
      <c r="A11" s="48">
        <f t="shared" si="0"/>
        <v>7</v>
      </c>
      <c r="B11" s="290" t="s">
        <v>92</v>
      </c>
      <c r="C11" s="290"/>
      <c r="D11" s="290"/>
      <c r="E11" s="290"/>
      <c r="F11" s="290"/>
      <c r="G11" s="258">
        <v>45200</v>
      </c>
      <c r="H11" s="258"/>
      <c r="I11" s="258"/>
      <c r="J11" s="258" t="s">
        <v>95</v>
      </c>
      <c r="K11" s="258"/>
      <c r="L11" s="258"/>
      <c r="M11" s="291">
        <v>45748</v>
      </c>
      <c r="N11" s="259"/>
      <c r="O11" s="259"/>
      <c r="P11" s="260" t="s">
        <v>94</v>
      </c>
      <c r="Q11" s="261"/>
      <c r="R11" s="277" t="s">
        <v>90</v>
      </c>
      <c r="S11" s="261"/>
      <c r="T11" s="278" t="s">
        <v>139</v>
      </c>
      <c r="U11" s="279"/>
      <c r="V11" s="280">
        <v>0</v>
      </c>
      <c r="W11" s="280"/>
      <c r="X11" s="280"/>
      <c r="Y11" s="289"/>
      <c r="Z11" s="289"/>
      <c r="AA11" s="289"/>
      <c r="AB11" s="289"/>
    </row>
    <row r="12" spans="1:28" ht="18" customHeight="1">
      <c r="A12" s="48">
        <f t="shared" si="0"/>
        <v>8</v>
      </c>
      <c r="B12" s="290"/>
      <c r="C12" s="290"/>
      <c r="D12" s="290"/>
      <c r="E12" s="290"/>
      <c r="F12" s="290"/>
      <c r="G12" s="258"/>
      <c r="H12" s="258"/>
      <c r="I12" s="258"/>
      <c r="J12" s="258"/>
      <c r="K12" s="258"/>
      <c r="L12" s="258"/>
      <c r="M12" s="259"/>
      <c r="N12" s="259"/>
      <c r="O12" s="259"/>
      <c r="P12" s="260"/>
      <c r="Q12" s="261"/>
      <c r="R12" s="277"/>
      <c r="S12" s="261"/>
      <c r="T12" s="278"/>
      <c r="U12" s="279"/>
      <c r="V12" s="280"/>
      <c r="W12" s="280"/>
      <c r="X12" s="280"/>
      <c r="Y12" s="289"/>
      <c r="Z12" s="289"/>
      <c r="AA12" s="289"/>
      <c r="AB12" s="289"/>
    </row>
    <row r="13" spans="1:28" ht="18" customHeight="1">
      <c r="A13" s="48">
        <f t="shared" si="0"/>
        <v>9</v>
      </c>
      <c r="B13" s="290" t="s">
        <v>92</v>
      </c>
      <c r="C13" s="290"/>
      <c r="D13" s="290"/>
      <c r="E13" s="290"/>
      <c r="F13" s="290"/>
      <c r="G13" s="258">
        <v>45597</v>
      </c>
      <c r="H13" s="258"/>
      <c r="I13" s="258"/>
      <c r="J13" s="258" t="s">
        <v>93</v>
      </c>
      <c r="K13" s="258"/>
      <c r="L13" s="258"/>
      <c r="M13" s="291">
        <v>45748</v>
      </c>
      <c r="N13" s="259"/>
      <c r="O13" s="259"/>
      <c r="P13" s="260" t="s">
        <v>94</v>
      </c>
      <c r="Q13" s="261"/>
      <c r="R13" s="277" t="s">
        <v>91</v>
      </c>
      <c r="S13" s="261"/>
      <c r="T13" s="278" t="s">
        <v>149</v>
      </c>
      <c r="U13" s="279"/>
      <c r="V13" s="292">
        <v>0</v>
      </c>
      <c r="W13" s="293"/>
      <c r="X13" s="294"/>
      <c r="Y13" s="289"/>
      <c r="Z13" s="289"/>
      <c r="AA13" s="289"/>
      <c r="AB13" s="289"/>
    </row>
    <row r="14" spans="1:28" ht="18" customHeight="1">
      <c r="A14" s="48">
        <f t="shared" si="0"/>
        <v>10</v>
      </c>
      <c r="B14" s="290" t="s">
        <v>92</v>
      </c>
      <c r="C14" s="290"/>
      <c r="D14" s="290"/>
      <c r="E14" s="290"/>
      <c r="F14" s="290"/>
      <c r="G14" s="258">
        <v>45627</v>
      </c>
      <c r="H14" s="258"/>
      <c r="I14" s="258"/>
      <c r="J14" s="258" t="s">
        <v>93</v>
      </c>
      <c r="K14" s="258"/>
      <c r="L14" s="258"/>
      <c r="M14" s="291">
        <v>45748</v>
      </c>
      <c r="N14" s="259"/>
      <c r="O14" s="259"/>
      <c r="P14" s="260" t="s">
        <v>94</v>
      </c>
      <c r="Q14" s="261"/>
      <c r="R14" s="277" t="s">
        <v>91</v>
      </c>
      <c r="S14" s="261"/>
      <c r="T14" s="278" t="s">
        <v>149</v>
      </c>
      <c r="U14" s="279"/>
      <c r="V14" s="280">
        <v>0</v>
      </c>
      <c r="W14" s="280"/>
      <c r="X14" s="280"/>
      <c r="Y14" s="289"/>
      <c r="Z14" s="289"/>
      <c r="AA14" s="289"/>
      <c r="AB14" s="289"/>
    </row>
    <row r="15" spans="1:28" ht="18" customHeight="1">
      <c r="A15" s="48">
        <f t="shared" si="0"/>
        <v>11</v>
      </c>
      <c r="B15" s="290" t="s">
        <v>92</v>
      </c>
      <c r="C15" s="290"/>
      <c r="D15" s="290"/>
      <c r="E15" s="290"/>
      <c r="F15" s="290"/>
      <c r="G15" s="258">
        <v>45658</v>
      </c>
      <c r="H15" s="258"/>
      <c r="I15" s="258"/>
      <c r="J15" s="258" t="s">
        <v>93</v>
      </c>
      <c r="K15" s="258"/>
      <c r="L15" s="258"/>
      <c r="M15" s="291">
        <v>45748</v>
      </c>
      <c r="N15" s="259"/>
      <c r="O15" s="259"/>
      <c r="P15" s="260" t="s">
        <v>94</v>
      </c>
      <c r="Q15" s="261"/>
      <c r="R15" s="277" t="s">
        <v>90</v>
      </c>
      <c r="S15" s="261"/>
      <c r="T15" s="278" t="s">
        <v>139</v>
      </c>
      <c r="U15" s="279"/>
      <c r="V15" s="280">
        <v>8100</v>
      </c>
      <c r="W15" s="280"/>
      <c r="X15" s="280"/>
      <c r="Y15" s="289"/>
      <c r="Z15" s="289"/>
      <c r="AA15" s="289"/>
      <c r="AB15" s="289"/>
    </row>
    <row r="16" spans="1:28" ht="18" customHeight="1">
      <c r="A16" s="48">
        <f t="shared" si="0"/>
        <v>12</v>
      </c>
      <c r="B16" s="257"/>
      <c r="C16" s="257"/>
      <c r="D16" s="257"/>
      <c r="E16" s="257"/>
      <c r="F16" s="257"/>
      <c r="G16" s="258"/>
      <c r="H16" s="258"/>
      <c r="I16" s="258"/>
      <c r="J16" s="258"/>
      <c r="K16" s="258"/>
      <c r="L16" s="258"/>
      <c r="M16" s="259"/>
      <c r="N16" s="259"/>
      <c r="O16" s="259"/>
      <c r="P16" s="260"/>
      <c r="Q16" s="261"/>
      <c r="R16" s="277"/>
      <c r="S16" s="261"/>
      <c r="T16" s="278"/>
      <c r="U16" s="279"/>
      <c r="V16" s="280"/>
      <c r="W16" s="280"/>
      <c r="X16" s="280"/>
      <c r="Y16" s="289"/>
      <c r="Z16" s="289"/>
      <c r="AA16" s="289"/>
      <c r="AB16" s="289"/>
    </row>
    <row r="17" spans="1:28" ht="18" customHeight="1">
      <c r="A17" s="48">
        <f t="shared" si="0"/>
        <v>13</v>
      </c>
      <c r="B17" s="257"/>
      <c r="C17" s="257"/>
      <c r="D17" s="257"/>
      <c r="E17" s="257"/>
      <c r="F17" s="257"/>
      <c r="G17" s="258"/>
      <c r="H17" s="258"/>
      <c r="I17" s="258"/>
      <c r="J17" s="258"/>
      <c r="K17" s="258"/>
      <c r="L17" s="258"/>
      <c r="M17" s="259"/>
      <c r="N17" s="259"/>
      <c r="O17" s="259"/>
      <c r="P17" s="260"/>
      <c r="Q17" s="261"/>
      <c r="R17" s="277"/>
      <c r="S17" s="261"/>
      <c r="T17" s="278"/>
      <c r="U17" s="279"/>
      <c r="V17" s="280"/>
      <c r="W17" s="280"/>
      <c r="X17" s="280"/>
      <c r="Y17" s="289"/>
      <c r="Z17" s="289"/>
      <c r="AA17" s="289"/>
      <c r="AB17" s="289"/>
    </row>
    <row r="18" spans="1:28" ht="18" customHeight="1">
      <c r="A18" s="48">
        <f t="shared" si="0"/>
        <v>14</v>
      </c>
      <c r="B18" s="257"/>
      <c r="C18" s="257"/>
      <c r="D18" s="257"/>
      <c r="E18" s="257"/>
      <c r="F18" s="257"/>
      <c r="G18" s="258"/>
      <c r="H18" s="258"/>
      <c r="I18" s="258"/>
      <c r="J18" s="258"/>
      <c r="K18" s="258"/>
      <c r="L18" s="258"/>
      <c r="M18" s="259"/>
      <c r="N18" s="259"/>
      <c r="O18" s="259"/>
      <c r="P18" s="260"/>
      <c r="Q18" s="261"/>
      <c r="R18" s="277"/>
      <c r="S18" s="261"/>
      <c r="T18" s="278"/>
      <c r="U18" s="279"/>
      <c r="V18" s="280"/>
      <c r="W18" s="280"/>
      <c r="X18" s="280"/>
      <c r="Y18" s="289"/>
      <c r="Z18" s="289"/>
      <c r="AA18" s="289"/>
      <c r="AB18" s="289"/>
    </row>
    <row r="19" spans="1:28" ht="18" customHeight="1">
      <c r="A19" s="48">
        <f t="shared" si="0"/>
        <v>15</v>
      </c>
      <c r="B19" s="257"/>
      <c r="C19" s="257"/>
      <c r="D19" s="257"/>
      <c r="E19" s="257"/>
      <c r="F19" s="257"/>
      <c r="G19" s="258"/>
      <c r="H19" s="258"/>
      <c r="I19" s="258"/>
      <c r="J19" s="258"/>
      <c r="K19" s="258"/>
      <c r="L19" s="258"/>
      <c r="M19" s="259"/>
      <c r="N19" s="259"/>
      <c r="O19" s="259"/>
      <c r="P19" s="260"/>
      <c r="Q19" s="261"/>
      <c r="R19" s="277"/>
      <c r="S19" s="261"/>
      <c r="T19" s="278"/>
      <c r="U19" s="279"/>
      <c r="V19" s="280"/>
      <c r="W19" s="280"/>
      <c r="X19" s="280"/>
      <c r="Y19" s="289"/>
      <c r="Z19" s="289"/>
      <c r="AA19" s="289"/>
      <c r="AB19" s="289"/>
    </row>
    <row r="20" spans="1:28" ht="18" hidden="1" customHeight="1">
      <c r="A20" s="48">
        <f t="shared" si="0"/>
        <v>16</v>
      </c>
      <c r="B20" s="257"/>
      <c r="C20" s="257"/>
      <c r="D20" s="257"/>
      <c r="E20" s="257"/>
      <c r="F20" s="257"/>
      <c r="G20" s="258"/>
      <c r="H20" s="258"/>
      <c r="I20" s="258"/>
      <c r="J20" s="258"/>
      <c r="K20" s="258"/>
      <c r="L20" s="258"/>
      <c r="M20" s="259"/>
      <c r="N20" s="259"/>
      <c r="O20" s="259"/>
      <c r="P20" s="260"/>
      <c r="Q20" s="261"/>
      <c r="R20" s="277"/>
      <c r="S20" s="261"/>
      <c r="T20" s="278"/>
      <c r="U20" s="279"/>
      <c r="V20" s="280"/>
      <c r="W20" s="280"/>
      <c r="X20" s="280"/>
      <c r="Y20" s="258"/>
      <c r="Z20" s="258"/>
      <c r="AA20" s="258"/>
      <c r="AB20" s="258"/>
    </row>
    <row r="21" spans="1:28" ht="18" hidden="1" customHeight="1">
      <c r="A21" s="48">
        <f t="shared" si="0"/>
        <v>17</v>
      </c>
      <c r="B21" s="257"/>
      <c r="C21" s="257"/>
      <c r="D21" s="257"/>
      <c r="E21" s="257"/>
      <c r="F21" s="257"/>
      <c r="G21" s="258"/>
      <c r="H21" s="258"/>
      <c r="I21" s="258"/>
      <c r="J21" s="258"/>
      <c r="K21" s="258"/>
      <c r="L21" s="258"/>
      <c r="M21" s="259"/>
      <c r="N21" s="259"/>
      <c r="O21" s="259"/>
      <c r="P21" s="260"/>
      <c r="Q21" s="261"/>
      <c r="R21" s="277"/>
      <c r="S21" s="261"/>
      <c r="T21" s="278"/>
      <c r="U21" s="279"/>
      <c r="V21" s="280"/>
      <c r="W21" s="280"/>
      <c r="X21" s="280"/>
      <c r="Y21" s="258"/>
      <c r="Z21" s="258"/>
      <c r="AA21" s="258"/>
      <c r="AB21" s="258"/>
    </row>
    <row r="22" spans="1:28" ht="18" hidden="1" customHeight="1">
      <c r="A22" s="48">
        <f t="shared" si="0"/>
        <v>18</v>
      </c>
      <c r="B22" s="257"/>
      <c r="C22" s="257"/>
      <c r="D22" s="257"/>
      <c r="E22" s="257"/>
      <c r="F22" s="257"/>
      <c r="G22" s="258"/>
      <c r="H22" s="258"/>
      <c r="I22" s="258"/>
      <c r="J22" s="258"/>
      <c r="K22" s="258"/>
      <c r="L22" s="258"/>
      <c r="M22" s="259"/>
      <c r="N22" s="259"/>
      <c r="O22" s="259"/>
      <c r="P22" s="260"/>
      <c r="Q22" s="261"/>
      <c r="R22" s="277"/>
      <c r="S22" s="261"/>
      <c r="T22" s="278"/>
      <c r="U22" s="279"/>
      <c r="V22" s="280"/>
      <c r="W22" s="280"/>
      <c r="X22" s="280"/>
      <c r="Y22" s="258"/>
      <c r="Z22" s="258"/>
      <c r="AA22" s="258"/>
      <c r="AB22" s="258"/>
    </row>
    <row r="23" spans="1:28" ht="18" hidden="1" customHeight="1">
      <c r="A23" s="48">
        <f t="shared" si="0"/>
        <v>19</v>
      </c>
      <c r="B23" s="257"/>
      <c r="C23" s="257"/>
      <c r="D23" s="257"/>
      <c r="E23" s="257"/>
      <c r="F23" s="257"/>
      <c r="G23" s="258"/>
      <c r="H23" s="258"/>
      <c r="I23" s="258"/>
      <c r="J23" s="258"/>
      <c r="K23" s="258"/>
      <c r="L23" s="258"/>
      <c r="M23" s="259"/>
      <c r="N23" s="259"/>
      <c r="O23" s="259"/>
      <c r="P23" s="260"/>
      <c r="Q23" s="261"/>
      <c r="R23" s="277"/>
      <c r="S23" s="261"/>
      <c r="T23" s="278"/>
      <c r="U23" s="279"/>
      <c r="V23" s="280"/>
      <c r="W23" s="280"/>
      <c r="X23" s="280"/>
      <c r="Y23" s="258"/>
      <c r="Z23" s="258"/>
      <c r="AA23" s="258"/>
      <c r="AB23" s="258"/>
    </row>
    <row r="24" spans="1:28" ht="18" hidden="1" customHeight="1">
      <c r="A24" s="48">
        <f t="shared" si="0"/>
        <v>20</v>
      </c>
      <c r="B24" s="257"/>
      <c r="C24" s="257"/>
      <c r="D24" s="257"/>
      <c r="E24" s="257"/>
      <c r="F24" s="257"/>
      <c r="G24" s="258"/>
      <c r="H24" s="258"/>
      <c r="I24" s="258"/>
      <c r="J24" s="258"/>
      <c r="K24" s="258"/>
      <c r="L24" s="258"/>
      <c r="M24" s="259"/>
      <c r="N24" s="259"/>
      <c r="O24" s="259"/>
      <c r="P24" s="260"/>
      <c r="Q24" s="261"/>
      <c r="R24" s="277"/>
      <c r="S24" s="261"/>
      <c r="T24" s="278"/>
      <c r="U24" s="279"/>
      <c r="V24" s="280"/>
      <c r="W24" s="280"/>
      <c r="X24" s="280"/>
      <c r="Y24" s="258"/>
      <c r="Z24" s="258"/>
      <c r="AA24" s="258"/>
      <c r="AB24" s="258"/>
    </row>
    <row r="25" spans="1:28" ht="18" hidden="1" customHeight="1">
      <c r="A25" s="48">
        <f t="shared" si="0"/>
        <v>21</v>
      </c>
      <c r="B25" s="257"/>
      <c r="C25" s="257"/>
      <c r="D25" s="257"/>
      <c r="E25" s="257"/>
      <c r="F25" s="257"/>
      <c r="G25" s="258"/>
      <c r="H25" s="258"/>
      <c r="I25" s="258"/>
      <c r="J25" s="258"/>
      <c r="K25" s="258"/>
      <c r="L25" s="258"/>
      <c r="M25" s="259"/>
      <c r="N25" s="259"/>
      <c r="O25" s="259"/>
      <c r="P25" s="260"/>
      <c r="Q25" s="261"/>
      <c r="R25" s="277"/>
      <c r="S25" s="261"/>
      <c r="T25" s="278"/>
      <c r="U25" s="279"/>
      <c r="V25" s="280"/>
      <c r="W25" s="280"/>
      <c r="X25" s="280"/>
      <c r="Y25" s="258"/>
      <c r="Z25" s="258"/>
      <c r="AA25" s="258"/>
      <c r="AB25" s="258"/>
    </row>
    <row r="26" spans="1:28" ht="18" hidden="1" customHeight="1">
      <c r="A26" s="48">
        <f t="shared" si="0"/>
        <v>22</v>
      </c>
      <c r="B26" s="257"/>
      <c r="C26" s="257"/>
      <c r="D26" s="257"/>
      <c r="E26" s="257"/>
      <c r="F26" s="257"/>
      <c r="G26" s="258"/>
      <c r="H26" s="258"/>
      <c r="I26" s="258"/>
      <c r="J26" s="258"/>
      <c r="K26" s="258"/>
      <c r="L26" s="258"/>
      <c r="M26" s="259"/>
      <c r="N26" s="259"/>
      <c r="O26" s="259"/>
      <c r="P26" s="260"/>
      <c r="Q26" s="261"/>
      <c r="R26" s="277"/>
      <c r="S26" s="261"/>
      <c r="T26" s="278"/>
      <c r="U26" s="279"/>
      <c r="V26" s="280"/>
      <c r="W26" s="280"/>
      <c r="X26" s="280"/>
      <c r="Y26" s="258"/>
      <c r="Z26" s="258"/>
      <c r="AA26" s="258"/>
      <c r="AB26" s="258"/>
    </row>
    <row r="27" spans="1:28" ht="18" hidden="1" customHeight="1">
      <c r="A27" s="48">
        <f t="shared" si="0"/>
        <v>23</v>
      </c>
      <c r="B27" s="257"/>
      <c r="C27" s="257"/>
      <c r="D27" s="257"/>
      <c r="E27" s="257"/>
      <c r="F27" s="257"/>
      <c r="G27" s="258"/>
      <c r="H27" s="258"/>
      <c r="I27" s="258"/>
      <c r="J27" s="258"/>
      <c r="K27" s="258"/>
      <c r="L27" s="258"/>
      <c r="M27" s="259"/>
      <c r="N27" s="259"/>
      <c r="O27" s="259"/>
      <c r="P27" s="260"/>
      <c r="Q27" s="261"/>
      <c r="R27" s="277"/>
      <c r="S27" s="261"/>
      <c r="T27" s="278"/>
      <c r="U27" s="279"/>
      <c r="V27" s="280"/>
      <c r="W27" s="280"/>
      <c r="X27" s="280"/>
      <c r="Y27" s="258"/>
      <c r="Z27" s="258"/>
      <c r="AA27" s="258"/>
      <c r="AB27" s="258"/>
    </row>
    <row r="28" spans="1:28" ht="18" hidden="1" customHeight="1">
      <c r="A28" s="48">
        <f t="shared" si="0"/>
        <v>24</v>
      </c>
      <c r="B28" s="257"/>
      <c r="C28" s="257"/>
      <c r="D28" s="257"/>
      <c r="E28" s="257"/>
      <c r="F28" s="257"/>
      <c r="G28" s="258"/>
      <c r="H28" s="258"/>
      <c r="I28" s="258"/>
      <c r="J28" s="258"/>
      <c r="K28" s="258"/>
      <c r="L28" s="258"/>
      <c r="M28" s="259"/>
      <c r="N28" s="259"/>
      <c r="O28" s="259"/>
      <c r="P28" s="260"/>
      <c r="Q28" s="261"/>
      <c r="R28" s="277"/>
      <c r="S28" s="261"/>
      <c r="T28" s="278"/>
      <c r="U28" s="279"/>
      <c r="V28" s="280"/>
      <c r="W28" s="280"/>
      <c r="X28" s="280"/>
      <c r="Y28" s="258"/>
      <c r="Z28" s="258"/>
      <c r="AA28" s="258"/>
      <c r="AB28" s="258"/>
    </row>
    <row r="29" spans="1:28" ht="18" hidden="1" customHeight="1">
      <c r="A29" s="48">
        <f t="shared" si="0"/>
        <v>25</v>
      </c>
      <c r="B29" s="257"/>
      <c r="C29" s="257"/>
      <c r="D29" s="257"/>
      <c r="E29" s="257"/>
      <c r="F29" s="257"/>
      <c r="G29" s="258"/>
      <c r="H29" s="258"/>
      <c r="I29" s="258"/>
      <c r="J29" s="258"/>
      <c r="K29" s="258"/>
      <c r="L29" s="258"/>
      <c r="M29" s="259"/>
      <c r="N29" s="259"/>
      <c r="O29" s="259"/>
      <c r="P29" s="260"/>
      <c r="Q29" s="261"/>
      <c r="R29" s="277"/>
      <c r="S29" s="261"/>
      <c r="T29" s="278"/>
      <c r="U29" s="279"/>
      <c r="V29" s="280"/>
      <c r="W29" s="280"/>
      <c r="X29" s="280"/>
      <c r="Y29" s="258"/>
      <c r="Z29" s="258"/>
      <c r="AA29" s="258"/>
      <c r="AB29" s="258"/>
    </row>
    <row r="30" spans="1:28" ht="18" hidden="1" customHeight="1">
      <c r="A30" s="48">
        <f t="shared" si="0"/>
        <v>26</v>
      </c>
      <c r="B30" s="257"/>
      <c r="C30" s="257"/>
      <c r="D30" s="257"/>
      <c r="E30" s="257"/>
      <c r="F30" s="257"/>
      <c r="G30" s="258"/>
      <c r="H30" s="258"/>
      <c r="I30" s="258"/>
      <c r="J30" s="258"/>
      <c r="K30" s="258"/>
      <c r="L30" s="258"/>
      <c r="M30" s="259"/>
      <c r="N30" s="259"/>
      <c r="O30" s="259"/>
      <c r="P30" s="260"/>
      <c r="Q30" s="261"/>
      <c r="R30" s="277"/>
      <c r="S30" s="261"/>
      <c r="T30" s="278"/>
      <c r="U30" s="279"/>
      <c r="V30" s="280"/>
      <c r="W30" s="280"/>
      <c r="X30" s="280"/>
      <c r="Y30" s="258"/>
      <c r="Z30" s="258"/>
      <c r="AA30" s="258"/>
      <c r="AB30" s="258"/>
    </row>
    <row r="31" spans="1:28" ht="18" hidden="1" customHeight="1">
      <c r="A31" s="48">
        <f t="shared" si="0"/>
        <v>27</v>
      </c>
      <c r="B31" s="257"/>
      <c r="C31" s="257"/>
      <c r="D31" s="257"/>
      <c r="E31" s="257"/>
      <c r="F31" s="257"/>
      <c r="G31" s="258"/>
      <c r="H31" s="258"/>
      <c r="I31" s="258"/>
      <c r="J31" s="258"/>
      <c r="K31" s="258"/>
      <c r="L31" s="258"/>
      <c r="M31" s="259"/>
      <c r="N31" s="259"/>
      <c r="O31" s="259"/>
      <c r="P31" s="260"/>
      <c r="Q31" s="261"/>
      <c r="R31" s="277"/>
      <c r="S31" s="261"/>
      <c r="T31" s="278"/>
      <c r="U31" s="279"/>
      <c r="V31" s="280"/>
      <c r="W31" s="280"/>
      <c r="X31" s="280"/>
      <c r="Y31" s="258"/>
      <c r="Z31" s="258"/>
      <c r="AA31" s="258"/>
      <c r="AB31" s="258"/>
    </row>
    <row r="32" spans="1:28" ht="18" hidden="1" customHeight="1">
      <c r="A32" s="48">
        <f t="shared" si="0"/>
        <v>28</v>
      </c>
      <c r="B32" s="257"/>
      <c r="C32" s="257"/>
      <c r="D32" s="257"/>
      <c r="E32" s="257"/>
      <c r="F32" s="257"/>
      <c r="G32" s="258"/>
      <c r="H32" s="258"/>
      <c r="I32" s="258"/>
      <c r="J32" s="258"/>
      <c r="K32" s="258"/>
      <c r="L32" s="258"/>
      <c r="M32" s="259"/>
      <c r="N32" s="259"/>
      <c r="O32" s="259"/>
      <c r="P32" s="260"/>
      <c r="Q32" s="261"/>
      <c r="R32" s="277"/>
      <c r="S32" s="261"/>
      <c r="T32" s="278"/>
      <c r="U32" s="279"/>
      <c r="V32" s="280"/>
      <c r="W32" s="280"/>
      <c r="X32" s="280"/>
      <c r="Y32" s="258"/>
      <c r="Z32" s="258"/>
      <c r="AA32" s="258"/>
      <c r="AB32" s="258"/>
    </row>
    <row r="33" spans="1:28" ht="18" hidden="1" customHeight="1">
      <c r="A33" s="48">
        <f t="shared" si="0"/>
        <v>29</v>
      </c>
      <c r="B33" s="257"/>
      <c r="C33" s="257"/>
      <c r="D33" s="257"/>
      <c r="E33" s="257"/>
      <c r="F33" s="257"/>
      <c r="G33" s="258"/>
      <c r="H33" s="258"/>
      <c r="I33" s="258"/>
      <c r="J33" s="258"/>
      <c r="K33" s="258"/>
      <c r="L33" s="258"/>
      <c r="M33" s="259"/>
      <c r="N33" s="259"/>
      <c r="O33" s="259"/>
      <c r="P33" s="260"/>
      <c r="Q33" s="261"/>
      <c r="R33" s="277"/>
      <c r="S33" s="261"/>
      <c r="T33" s="278"/>
      <c r="U33" s="279"/>
      <c r="V33" s="280"/>
      <c r="W33" s="280"/>
      <c r="X33" s="280"/>
      <c r="Y33" s="258"/>
      <c r="Z33" s="258"/>
      <c r="AA33" s="258"/>
      <c r="AB33" s="258"/>
    </row>
    <row r="34" spans="1:28" ht="18" hidden="1" customHeight="1">
      <c r="A34" s="48">
        <f t="shared" si="0"/>
        <v>30</v>
      </c>
      <c r="B34" s="257"/>
      <c r="C34" s="257"/>
      <c r="D34" s="257"/>
      <c r="E34" s="257"/>
      <c r="F34" s="257"/>
      <c r="G34" s="258"/>
      <c r="H34" s="258"/>
      <c r="I34" s="258"/>
      <c r="J34" s="258"/>
      <c r="K34" s="258"/>
      <c r="L34" s="258"/>
      <c r="M34" s="259"/>
      <c r="N34" s="259"/>
      <c r="O34" s="259"/>
      <c r="P34" s="260"/>
      <c r="Q34" s="261"/>
      <c r="R34" s="277"/>
      <c r="S34" s="261"/>
      <c r="T34" s="278"/>
      <c r="U34" s="279"/>
      <c r="V34" s="280"/>
      <c r="W34" s="280"/>
      <c r="X34" s="280"/>
      <c r="Y34" s="258"/>
      <c r="Z34" s="258"/>
      <c r="AA34" s="258"/>
      <c r="AB34" s="258"/>
    </row>
    <row r="35" spans="1:28" ht="18" customHeight="1">
      <c r="A35" s="45"/>
      <c r="B35" s="45"/>
      <c r="C35" s="45"/>
      <c r="D35" s="45"/>
      <c r="E35" s="49"/>
      <c r="F35" s="26"/>
      <c r="G35" s="26"/>
      <c r="H35" s="26"/>
      <c r="I35" s="26"/>
      <c r="J35" s="50"/>
      <c r="K35" s="50"/>
      <c r="L35" s="50"/>
      <c r="M35" s="26"/>
    </row>
    <row r="36" spans="1:28" ht="18" customHeight="1">
      <c r="S36" s="51"/>
      <c r="T36" s="77"/>
      <c r="U36" s="78"/>
      <c r="V36" s="275" t="s">
        <v>74</v>
      </c>
      <c r="W36" s="281"/>
      <c r="X36" s="281"/>
      <c r="Y36" s="276"/>
      <c r="Z36" s="282" t="s">
        <v>140</v>
      </c>
      <c r="AA36" s="283"/>
      <c r="AB36" s="284"/>
    </row>
    <row r="37" spans="1:28" ht="18" customHeight="1">
      <c r="R37" s="77"/>
      <c r="S37" s="79"/>
      <c r="T37" s="79"/>
      <c r="U37" s="80"/>
      <c r="V37" s="262" t="s">
        <v>75</v>
      </c>
      <c r="W37" s="263"/>
      <c r="X37" s="264" t="s">
        <v>76</v>
      </c>
      <c r="Y37" s="265"/>
      <c r="Z37" s="285"/>
      <c r="AA37" s="285"/>
      <c r="AB37" s="286"/>
    </row>
    <row r="38" spans="1:28" ht="18" customHeight="1">
      <c r="Q38" s="266" t="s">
        <v>141</v>
      </c>
      <c r="R38" s="267"/>
      <c r="S38" s="268"/>
      <c r="T38" s="275" t="s">
        <v>77</v>
      </c>
      <c r="U38" s="276"/>
      <c r="V38" s="287">
        <f>COUNTIFS($J$5:$K$34,"２歳児",$R$5:$S$34,"標準",$T$5:$U$34,"地域枠")</f>
        <v>4</v>
      </c>
      <c r="W38" s="288"/>
      <c r="X38" s="264">
        <f>COUNTIFS($J$5:$K$34,"２歳児",$R$5:$S$34,"短時間",$T$5:$U$34,"地域枠")</f>
        <v>0</v>
      </c>
      <c r="Y38" s="265"/>
      <c r="Z38" s="264">
        <f>SUMIFS($V$5:$W$34,$J$5:$K$34,"２歳児",$T$5:$U$34,"地域枠")</f>
        <v>16300</v>
      </c>
      <c r="AA38" s="264"/>
      <c r="AB38" s="265"/>
    </row>
    <row r="39" spans="1:28" ht="18" customHeight="1">
      <c r="Q39" s="269"/>
      <c r="R39" s="270"/>
      <c r="S39" s="271"/>
      <c r="T39" s="275" t="s">
        <v>78</v>
      </c>
      <c r="U39" s="276"/>
      <c r="V39" s="262">
        <f>COUNTIFS($J$5:$K$34,"１歳児",$R$5:$S$34,"標準",$T$5:$U$34,"地域枠")</f>
        <v>2</v>
      </c>
      <c r="W39" s="263"/>
      <c r="X39" s="264">
        <f>COUNTIFS($J$5:$K$34,"１歳児",$R$5:$S$34,"短時間",$T$5:$U$34,"地域枠")</f>
        <v>0</v>
      </c>
      <c r="Y39" s="265"/>
      <c r="Z39" s="264">
        <f>SUMIFS($V$5:$W$34,$J$5:$K$34,"１歳児",$T$5:$U$34,"地域枠")</f>
        <v>8100</v>
      </c>
      <c r="AA39" s="264"/>
      <c r="AB39" s="265"/>
    </row>
    <row r="40" spans="1:28" ht="18" customHeight="1">
      <c r="Q40" s="272"/>
      <c r="R40" s="273"/>
      <c r="S40" s="274"/>
      <c r="T40" s="275" t="s">
        <v>143</v>
      </c>
      <c r="U40" s="276"/>
      <c r="V40" s="262">
        <f>COUNTIFS($J$5:$K$34,"０歳児",$R$5:$S$34,"標準",$T$5:$U$34,"地域枠")</f>
        <v>0</v>
      </c>
      <c r="W40" s="263"/>
      <c r="X40" s="264">
        <f>COUNTIFS($J$5:$K$34,"０歳児",$R$5:$S$34,"短時間",$T$5:$U$34,"地域枠")</f>
        <v>0</v>
      </c>
      <c r="Y40" s="265"/>
      <c r="Z40" s="264">
        <f>SUMIFS($V$5:$W$34,$J$5:$K$34,"０歳児",$T$5:$U$34,"地域枠")</f>
        <v>0</v>
      </c>
      <c r="AA40" s="264"/>
      <c r="AB40" s="265"/>
    </row>
    <row r="41" spans="1:28" ht="18" customHeight="1">
      <c r="Q41" s="266" t="s">
        <v>142</v>
      </c>
      <c r="R41" s="267"/>
      <c r="S41" s="268"/>
      <c r="T41" s="275" t="s">
        <v>77</v>
      </c>
      <c r="U41" s="276"/>
      <c r="V41" s="262">
        <f>COUNTIFS($J$5:$K$34,"２歳児",$R$5:$S$34,"標準",$T$5:$U$34,"従業員枠")</f>
        <v>0</v>
      </c>
      <c r="W41" s="263"/>
      <c r="X41" s="264">
        <f>COUNTIFS($J$5:$K$34,"２歳児",$R$5:$S$34,"短時間",$T$5:$U$34,"従業員枠")</f>
        <v>2</v>
      </c>
      <c r="Y41" s="265"/>
      <c r="Z41" s="264">
        <f>SUMIFS($V$5:$W$34,$J$5:$K$34,"２歳児",$T$5:$U$34,"従業員枠")</f>
        <v>16200</v>
      </c>
      <c r="AA41" s="264"/>
      <c r="AB41" s="265"/>
    </row>
    <row r="42" spans="1:28" ht="18" customHeight="1">
      <c r="Q42" s="269"/>
      <c r="R42" s="270"/>
      <c r="S42" s="271"/>
      <c r="T42" s="275" t="s">
        <v>78</v>
      </c>
      <c r="U42" s="276"/>
      <c r="V42" s="262">
        <f>COUNTIFS($J$5:$K$34,"１歳児",$R$5:$S$34,"標準",$T$5:$U$34,"従業員枠")</f>
        <v>0</v>
      </c>
      <c r="W42" s="263"/>
      <c r="X42" s="264">
        <f>COUNTIFS($J$5:$K$34,"１歳児",$R$5:$S$34,"短時間",$T$5:$U$34,"従業員枠")</f>
        <v>1</v>
      </c>
      <c r="Y42" s="265"/>
      <c r="Z42" s="264">
        <f>SUMIFS($V$5:$W$34,$J$5:$K$34,"１歳児",$T$5:$U$34,"従業員枠")</f>
        <v>0</v>
      </c>
      <c r="AA42" s="264"/>
      <c r="AB42" s="265"/>
    </row>
    <row r="43" spans="1:28" ht="18" customHeight="1">
      <c r="Q43" s="272"/>
      <c r="R43" s="273"/>
      <c r="S43" s="274"/>
      <c r="T43" s="275" t="s">
        <v>143</v>
      </c>
      <c r="U43" s="276"/>
      <c r="V43" s="262">
        <f>COUNTIFS($J$5:$K$34,"０歳児",$R$5:$S$34,"標準",$T$5:$U$34,"従業員枠")</f>
        <v>0</v>
      </c>
      <c r="W43" s="263"/>
      <c r="X43" s="264">
        <f>COUNTIFS($J$5:$K$34,"０歳児",$R$5:$S$34,"短時間",$T$5:$U$34,"従業員枠")</f>
        <v>0</v>
      </c>
      <c r="Y43" s="265"/>
      <c r="Z43" s="264">
        <f>SUMIFS($V$5:$W$34,$J$5:$K$34,"０歳児",$T$5:$U$34,"従業員枠")</f>
        <v>0</v>
      </c>
      <c r="AA43" s="264"/>
      <c r="AB43" s="265"/>
    </row>
  </sheetData>
  <mergeCells count="308">
    <mergeCell ref="A3:A4"/>
    <mergeCell ref="B3:F4"/>
    <mergeCell ref="G3:I4"/>
    <mergeCell ref="J3:L4"/>
    <mergeCell ref="M3:O4"/>
    <mergeCell ref="P3:U4"/>
    <mergeCell ref="V3:X4"/>
    <mergeCell ref="Y3:AB4"/>
    <mergeCell ref="B5:F5"/>
    <mergeCell ref="G5:I5"/>
    <mergeCell ref="J5:L5"/>
    <mergeCell ref="M5:O5"/>
    <mergeCell ref="P5:Q5"/>
    <mergeCell ref="R5:S5"/>
    <mergeCell ref="T5:U5"/>
    <mergeCell ref="V5:X5"/>
    <mergeCell ref="Y5:AB5"/>
    <mergeCell ref="B6:F6"/>
    <mergeCell ref="G6:I6"/>
    <mergeCell ref="J6:L6"/>
    <mergeCell ref="M6:O6"/>
    <mergeCell ref="P6:Q6"/>
    <mergeCell ref="R6:S6"/>
    <mergeCell ref="T6:U6"/>
    <mergeCell ref="V6:X6"/>
    <mergeCell ref="Y6:AB6"/>
    <mergeCell ref="T7:U7"/>
    <mergeCell ref="V7:X7"/>
    <mergeCell ref="Y7:AB7"/>
    <mergeCell ref="B8:F8"/>
    <mergeCell ref="G8:I8"/>
    <mergeCell ref="J8:L8"/>
    <mergeCell ref="M8:O8"/>
    <mergeCell ref="P8:Q8"/>
    <mergeCell ref="R8:S8"/>
    <mergeCell ref="T8:U8"/>
    <mergeCell ref="B7:F7"/>
    <mergeCell ref="G7:I7"/>
    <mergeCell ref="J7:L7"/>
    <mergeCell ref="M7:O7"/>
    <mergeCell ref="P7:Q7"/>
    <mergeCell ref="R7:S7"/>
    <mergeCell ref="V8:X8"/>
    <mergeCell ref="Y8:AB8"/>
    <mergeCell ref="B9:F9"/>
    <mergeCell ref="G9:I9"/>
    <mergeCell ref="J9:L9"/>
    <mergeCell ref="M9:O9"/>
    <mergeCell ref="P9:Q9"/>
    <mergeCell ref="R9:S9"/>
    <mergeCell ref="T9:U9"/>
    <mergeCell ref="V9:X9"/>
    <mergeCell ref="Y9:AB9"/>
    <mergeCell ref="B10:F10"/>
    <mergeCell ref="G10:I10"/>
    <mergeCell ref="J10:L10"/>
    <mergeCell ref="M10:O10"/>
    <mergeCell ref="P10:Q10"/>
    <mergeCell ref="R10:S10"/>
    <mergeCell ref="T10:U10"/>
    <mergeCell ref="V10:X10"/>
    <mergeCell ref="Y10:AB10"/>
    <mergeCell ref="T11:U11"/>
    <mergeCell ref="V11:X11"/>
    <mergeCell ref="Y11:AB11"/>
    <mergeCell ref="B12:F12"/>
    <mergeCell ref="G12:I12"/>
    <mergeCell ref="J12:L12"/>
    <mergeCell ref="M12:O12"/>
    <mergeCell ref="P12:Q12"/>
    <mergeCell ref="R12:S12"/>
    <mergeCell ref="T12:U12"/>
    <mergeCell ref="B11:F11"/>
    <mergeCell ref="G11:I11"/>
    <mergeCell ref="J11:L11"/>
    <mergeCell ref="M11:O11"/>
    <mergeCell ref="P11:Q11"/>
    <mergeCell ref="R11:S11"/>
    <mergeCell ref="V12:X12"/>
    <mergeCell ref="Y12:AB12"/>
    <mergeCell ref="B13:F13"/>
    <mergeCell ref="G13:I13"/>
    <mergeCell ref="J13:L13"/>
    <mergeCell ref="M13:O13"/>
    <mergeCell ref="P13:Q13"/>
    <mergeCell ref="R13:S13"/>
    <mergeCell ref="T13:U13"/>
    <mergeCell ref="V13:X13"/>
    <mergeCell ref="Y13:AB13"/>
    <mergeCell ref="B14:F14"/>
    <mergeCell ref="G14:I14"/>
    <mergeCell ref="J14:L14"/>
    <mergeCell ref="M14:O14"/>
    <mergeCell ref="P14:Q14"/>
    <mergeCell ref="R14:S14"/>
    <mergeCell ref="T14:U14"/>
    <mergeCell ref="V14:X14"/>
    <mergeCell ref="Y14:AB14"/>
    <mergeCell ref="T15:U15"/>
    <mergeCell ref="V15:X15"/>
    <mergeCell ref="Y15:AB15"/>
    <mergeCell ref="B16:F16"/>
    <mergeCell ref="G16:I16"/>
    <mergeCell ref="J16:L16"/>
    <mergeCell ref="M16:O16"/>
    <mergeCell ref="P16:Q16"/>
    <mergeCell ref="R16:S16"/>
    <mergeCell ref="T16:U16"/>
    <mergeCell ref="B15:F15"/>
    <mergeCell ref="G15:I15"/>
    <mergeCell ref="J15:L15"/>
    <mergeCell ref="M15:O15"/>
    <mergeCell ref="P15:Q15"/>
    <mergeCell ref="R15:S15"/>
    <mergeCell ref="V16:X16"/>
    <mergeCell ref="Y16:AB16"/>
    <mergeCell ref="B17:F17"/>
    <mergeCell ref="G17:I17"/>
    <mergeCell ref="J17:L17"/>
    <mergeCell ref="M17:O17"/>
    <mergeCell ref="P17:Q17"/>
    <mergeCell ref="R17:S17"/>
    <mergeCell ref="T17:U17"/>
    <mergeCell ref="V17:X17"/>
    <mergeCell ref="Y17:AB17"/>
    <mergeCell ref="B18:F18"/>
    <mergeCell ref="G18:I18"/>
    <mergeCell ref="J18:L18"/>
    <mergeCell ref="M18:O18"/>
    <mergeCell ref="P18:Q18"/>
    <mergeCell ref="R18:S18"/>
    <mergeCell ref="T18:U18"/>
    <mergeCell ref="V18:X18"/>
    <mergeCell ref="Y18:AB18"/>
    <mergeCell ref="T19:U19"/>
    <mergeCell ref="V19:X19"/>
    <mergeCell ref="Y19:AB19"/>
    <mergeCell ref="B20:F20"/>
    <mergeCell ref="G20:I20"/>
    <mergeCell ref="J20:L20"/>
    <mergeCell ref="M20:O20"/>
    <mergeCell ref="P20:Q20"/>
    <mergeCell ref="R20:S20"/>
    <mergeCell ref="T20:U20"/>
    <mergeCell ref="B19:F19"/>
    <mergeCell ref="G19:I19"/>
    <mergeCell ref="J19:L19"/>
    <mergeCell ref="M19:O19"/>
    <mergeCell ref="P19:Q19"/>
    <mergeCell ref="R19:S19"/>
    <mergeCell ref="V20:X20"/>
    <mergeCell ref="Y20:AB20"/>
    <mergeCell ref="B21:F21"/>
    <mergeCell ref="G21:I21"/>
    <mergeCell ref="J21:L21"/>
    <mergeCell ref="M21:O21"/>
    <mergeCell ref="P21:Q21"/>
    <mergeCell ref="R21:S21"/>
    <mergeCell ref="T21:U21"/>
    <mergeCell ref="V21:X21"/>
    <mergeCell ref="Y21:AB21"/>
    <mergeCell ref="B22:F22"/>
    <mergeCell ref="G22:I22"/>
    <mergeCell ref="J22:L22"/>
    <mergeCell ref="M22:O22"/>
    <mergeCell ref="P22:Q22"/>
    <mergeCell ref="R22:S22"/>
    <mergeCell ref="T22:U22"/>
    <mergeCell ref="V22:X22"/>
    <mergeCell ref="Y22:AB22"/>
    <mergeCell ref="T23:U23"/>
    <mergeCell ref="V23:X23"/>
    <mergeCell ref="Y23:AB23"/>
    <mergeCell ref="B24:F24"/>
    <mergeCell ref="G24:I24"/>
    <mergeCell ref="J24:L24"/>
    <mergeCell ref="M24:O24"/>
    <mergeCell ref="P24:Q24"/>
    <mergeCell ref="R24:S24"/>
    <mergeCell ref="T24:U24"/>
    <mergeCell ref="B23:F23"/>
    <mergeCell ref="G23:I23"/>
    <mergeCell ref="J23:L23"/>
    <mergeCell ref="M23:O23"/>
    <mergeCell ref="P23:Q23"/>
    <mergeCell ref="R23:S23"/>
    <mergeCell ref="V24:X24"/>
    <mergeCell ref="Y24:AB24"/>
    <mergeCell ref="B25:F25"/>
    <mergeCell ref="G25:I25"/>
    <mergeCell ref="J25:L25"/>
    <mergeCell ref="M25:O25"/>
    <mergeCell ref="P25:Q25"/>
    <mergeCell ref="R25:S25"/>
    <mergeCell ref="T25:U25"/>
    <mergeCell ref="V25:X25"/>
    <mergeCell ref="Y25:AB25"/>
    <mergeCell ref="B26:F26"/>
    <mergeCell ref="G26:I26"/>
    <mergeCell ref="J26:L26"/>
    <mergeCell ref="M26:O26"/>
    <mergeCell ref="P26:Q26"/>
    <mergeCell ref="R26:S26"/>
    <mergeCell ref="T26:U26"/>
    <mergeCell ref="V26:X26"/>
    <mergeCell ref="Y26:AB26"/>
    <mergeCell ref="T27:U27"/>
    <mergeCell ref="V27:X27"/>
    <mergeCell ref="Y27:AB27"/>
    <mergeCell ref="B28:F28"/>
    <mergeCell ref="G28:I28"/>
    <mergeCell ref="J28:L28"/>
    <mergeCell ref="M28:O28"/>
    <mergeCell ref="P28:Q28"/>
    <mergeCell ref="R28:S28"/>
    <mergeCell ref="T28:U28"/>
    <mergeCell ref="B27:F27"/>
    <mergeCell ref="G27:I27"/>
    <mergeCell ref="J27:L27"/>
    <mergeCell ref="M27:O27"/>
    <mergeCell ref="P27:Q27"/>
    <mergeCell ref="R27:S27"/>
    <mergeCell ref="V28:X28"/>
    <mergeCell ref="Y28:AB28"/>
    <mergeCell ref="B29:F29"/>
    <mergeCell ref="G29:I29"/>
    <mergeCell ref="J29:L29"/>
    <mergeCell ref="M29:O29"/>
    <mergeCell ref="P29:Q29"/>
    <mergeCell ref="R29:S29"/>
    <mergeCell ref="T29:U29"/>
    <mergeCell ref="V29:X29"/>
    <mergeCell ref="Y29:AB29"/>
    <mergeCell ref="B30:F30"/>
    <mergeCell ref="G30:I30"/>
    <mergeCell ref="J30:L30"/>
    <mergeCell ref="M30:O30"/>
    <mergeCell ref="P30:Q30"/>
    <mergeCell ref="R30:S30"/>
    <mergeCell ref="T30:U30"/>
    <mergeCell ref="V30:X30"/>
    <mergeCell ref="Y30:AB30"/>
    <mergeCell ref="T31:U31"/>
    <mergeCell ref="V31:X31"/>
    <mergeCell ref="Y31:AB31"/>
    <mergeCell ref="V32:X32"/>
    <mergeCell ref="Y32:AB32"/>
    <mergeCell ref="Y33:AB33"/>
    <mergeCell ref="B32:F32"/>
    <mergeCell ref="G32:I32"/>
    <mergeCell ref="J32:L32"/>
    <mergeCell ref="M32:O32"/>
    <mergeCell ref="P32:Q32"/>
    <mergeCell ref="R32:S32"/>
    <mergeCell ref="T32:U32"/>
    <mergeCell ref="B31:F31"/>
    <mergeCell ref="G31:I31"/>
    <mergeCell ref="J31:L31"/>
    <mergeCell ref="M31:O31"/>
    <mergeCell ref="P31:Q31"/>
    <mergeCell ref="R31:S31"/>
    <mergeCell ref="B33:F33"/>
    <mergeCell ref="G33:I33"/>
    <mergeCell ref="J33:L33"/>
    <mergeCell ref="M33:O33"/>
    <mergeCell ref="P33:Q33"/>
    <mergeCell ref="R33:S33"/>
    <mergeCell ref="T33:U33"/>
    <mergeCell ref="V33:X33"/>
    <mergeCell ref="Z40:AB40"/>
    <mergeCell ref="V36:Y36"/>
    <mergeCell ref="Z36:AB37"/>
    <mergeCell ref="V37:W37"/>
    <mergeCell ref="X37:Y37"/>
    <mergeCell ref="Z38:AB38"/>
    <mergeCell ref="T39:U39"/>
    <mergeCell ref="V39:W39"/>
    <mergeCell ref="X39:Y39"/>
    <mergeCell ref="Z39:AB39"/>
    <mergeCell ref="Q38:S40"/>
    <mergeCell ref="R34:S34"/>
    <mergeCell ref="T34:U34"/>
    <mergeCell ref="V34:X34"/>
    <mergeCell ref="Y34:AB34"/>
    <mergeCell ref="T38:U38"/>
    <mergeCell ref="V38:W38"/>
    <mergeCell ref="X38:Y38"/>
    <mergeCell ref="T40:U40"/>
    <mergeCell ref="V40:W40"/>
    <mergeCell ref="X40:Y40"/>
    <mergeCell ref="B34:F34"/>
    <mergeCell ref="G34:I34"/>
    <mergeCell ref="J34:L34"/>
    <mergeCell ref="M34:O34"/>
    <mergeCell ref="P34:Q34"/>
    <mergeCell ref="V43:W43"/>
    <mergeCell ref="X43:Y43"/>
    <mergeCell ref="Z43:AB43"/>
    <mergeCell ref="Q41:S43"/>
    <mergeCell ref="T41:U41"/>
    <mergeCell ref="V41:W41"/>
    <mergeCell ref="X41:Y41"/>
    <mergeCell ref="Z41:AB41"/>
    <mergeCell ref="T42:U42"/>
    <mergeCell ref="V42:W42"/>
    <mergeCell ref="X42:Y42"/>
    <mergeCell ref="Z42:AB42"/>
    <mergeCell ref="T43:U43"/>
  </mergeCells>
  <phoneticPr fontId="11"/>
  <dataValidations count="4">
    <dataValidation type="list" allowBlank="1" showInputMessage="1" showErrorMessage="1" sqref="T5:U34" xr:uid="{54D2FBF0-0658-4E2B-9531-2DE0EC2EF76B}">
      <formula1>"地域枠,従業員枠"</formula1>
    </dataValidation>
    <dataValidation type="list" allowBlank="1" showInputMessage="1" showErrorMessage="1" sqref="P5:Q34" xr:uid="{51D7D8FC-5320-4FD5-92BC-F9A94CEB6B2D}">
      <formula1>"３号"</formula1>
    </dataValidation>
    <dataValidation type="list" allowBlank="1" showInputMessage="1" showErrorMessage="1" sqref="R5:S34" xr:uid="{74EC134E-F8CA-48D1-9F85-7252DD766F72}">
      <formula1>"標準,短時間"</formula1>
    </dataValidation>
    <dataValidation type="list" allowBlank="1" showInputMessage="1" showErrorMessage="1" sqref="J5:L34" xr:uid="{504A13AF-A4C1-4FE9-AEF4-079B20F9720B}">
      <formula1>"２歳児,１歳児,０歳児"</formula1>
    </dataValidation>
  </dataValidations>
  <printOptions horizontalCentered="1"/>
  <pageMargins left="0.59055118110236227" right="0.59055118110236227" top="0.39370078740157483" bottom="0.39370078740157483" header="0.31496062992125984" footer="0.31496062992125984"/>
  <pageSetup paperSize="9" scale="77"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請求書</vt:lpstr>
      <vt:lpstr>単価内訳</vt:lpstr>
      <vt:lpstr>児童一覧</vt:lpstr>
      <vt:lpstr>途中入所</vt:lpstr>
      <vt:lpstr>途中退所</vt:lpstr>
      <vt:lpstr>途中入退所(記載例)</vt:lpstr>
      <vt:lpstr>児童一覧 (記載例)</vt:lpstr>
      <vt:lpstr>児童一覧!Print_Area</vt:lpstr>
      <vt:lpstr>'児童一覧 (記載例)'!Print_Area</vt:lpstr>
      <vt:lpstr>請求書!Print_Area</vt:lpstr>
      <vt:lpstr>単価内訳!Print_Area</vt:lpstr>
      <vt:lpstr>途中退所!Print_Area</vt:lpstr>
      <vt:lpstr>途中入所!Print_Area</vt:lpstr>
      <vt:lpstr>'途中入退所(記載例)'!Print_Area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Administrator</cp:lastModifiedBy>
  <cp:lastPrinted>2025-12-12T04:59:29Z</cp:lastPrinted>
  <dcterms:created xsi:type="dcterms:W3CDTF">2015-04-06T11:38:13Z</dcterms:created>
  <dcterms:modified xsi:type="dcterms:W3CDTF">2026-06-19T03:41:55Z</dcterms:modified>
</cp:coreProperties>
</file>