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7385" windowHeight="8655" firstSheet="7" activeTab="11"/>
  </bookViews>
  <sheets>
    <sheet name="R4.1.31" sheetId="1" r:id="rId1"/>
    <sheet name="R4.2.28" sheetId="2" r:id="rId2"/>
    <sheet name="R4.3.31" sheetId="3" r:id="rId3"/>
    <sheet name="R4.4.30" sheetId="4" r:id="rId4"/>
    <sheet name="R4.5.31" sheetId="5" r:id="rId5"/>
    <sheet name="R4.6.30" sheetId="7" r:id="rId6"/>
    <sheet name="R4.7.31" sheetId="8" r:id="rId7"/>
    <sheet name="R4.8.31" sheetId="9" r:id="rId8"/>
    <sheet name="R4.9.30" sheetId="10" r:id="rId9"/>
    <sheet name="R4.10.31" sheetId="11" r:id="rId10"/>
    <sheet name="R4.11.30" sheetId="12" r:id="rId11"/>
    <sheet name="R4.12.31" sheetId="13" r:id="rId12"/>
  </sheets>
  <definedNames>
    <definedName name="_xlnm.Print_Area" localSheetId="6">'R4.7.31'!$A$1:$E$46</definedName>
    <definedName name="_xlnm.Print_Area" localSheetId="7">'R4.8.31'!$A$1:$E$46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3" l="1"/>
  <c r="D44" i="13"/>
  <c r="D45" i="13" s="1"/>
  <c r="D35" i="13"/>
  <c r="D32" i="13"/>
  <c r="C27" i="13"/>
  <c r="C18" i="13"/>
  <c r="D17" i="13"/>
  <c r="E17" i="13" s="1"/>
  <c r="B17" i="13"/>
  <c r="B16" i="13"/>
  <c r="D16" i="13" s="1"/>
  <c r="E16" i="13" s="1"/>
  <c r="B15" i="13"/>
  <c r="D15" i="13" s="1"/>
  <c r="E15" i="13" s="1"/>
  <c r="B14" i="13"/>
  <c r="D14" i="13" s="1"/>
  <c r="D9" i="13"/>
  <c r="B9" i="13"/>
  <c r="B18" i="13" s="1"/>
  <c r="C8" i="13"/>
  <c r="B26" i="13" s="1"/>
  <c r="D26" i="13" s="1"/>
  <c r="E26" i="13" s="1"/>
  <c r="C7" i="13"/>
  <c r="B25" i="13" s="1"/>
  <c r="D25" i="13" s="1"/>
  <c r="E25" i="13" s="1"/>
  <c r="C6" i="13"/>
  <c r="B24" i="13" s="1"/>
  <c r="D24" i="13" s="1"/>
  <c r="E24" i="13" s="1"/>
  <c r="C5" i="13"/>
  <c r="D36" i="13" l="1"/>
  <c r="C9" i="13"/>
  <c r="B27" i="13" s="1"/>
  <c r="E14" i="13"/>
  <c r="D18" i="13"/>
  <c r="E18" i="13" s="1"/>
  <c r="B23" i="13"/>
  <c r="D23" i="13" s="1"/>
  <c r="D44" i="12"/>
  <c r="D45" i="12" s="1"/>
  <c r="D35" i="12"/>
  <c r="D32" i="12"/>
  <c r="C27" i="12"/>
  <c r="C18" i="12"/>
  <c r="B17" i="12"/>
  <c r="D17" i="12" s="1"/>
  <c r="E17" i="12" s="1"/>
  <c r="B16" i="12"/>
  <c r="D16" i="12" s="1"/>
  <c r="E16" i="12" s="1"/>
  <c r="B15" i="12"/>
  <c r="D15" i="12" s="1"/>
  <c r="E15" i="12" s="1"/>
  <c r="B14" i="12"/>
  <c r="D14" i="12" s="1"/>
  <c r="E9" i="12"/>
  <c r="D9" i="12"/>
  <c r="B9" i="12"/>
  <c r="B18" i="12" s="1"/>
  <c r="C8" i="12"/>
  <c r="B26" i="12" s="1"/>
  <c r="D26" i="12" s="1"/>
  <c r="E26" i="12" s="1"/>
  <c r="C7" i="12"/>
  <c r="B25" i="12" s="1"/>
  <c r="D25" i="12" s="1"/>
  <c r="E25" i="12" s="1"/>
  <c r="C6" i="12"/>
  <c r="B24" i="12" s="1"/>
  <c r="D24" i="12" s="1"/>
  <c r="E24" i="12" s="1"/>
  <c r="C5" i="12"/>
  <c r="B23" i="12" s="1"/>
  <c r="D23" i="12" s="1"/>
  <c r="E23" i="13" l="1"/>
  <c r="D27" i="13"/>
  <c r="D36" i="12"/>
  <c r="D18" i="12"/>
  <c r="E18" i="12" s="1"/>
  <c r="E14" i="12"/>
  <c r="D27" i="12"/>
  <c r="E23" i="12"/>
  <c r="C9" i="12"/>
  <c r="B27" i="12" s="1"/>
  <c r="D44" i="11"/>
  <c r="D45" i="11" s="1"/>
  <c r="D35" i="11"/>
  <c r="D32" i="11"/>
  <c r="C27" i="11"/>
  <c r="C18" i="11"/>
  <c r="B17" i="11"/>
  <c r="D17" i="11" s="1"/>
  <c r="E17" i="11" s="1"/>
  <c r="B16" i="11"/>
  <c r="D16" i="11" s="1"/>
  <c r="E16" i="11" s="1"/>
  <c r="B15" i="11"/>
  <c r="D15" i="11" s="1"/>
  <c r="E15" i="11" s="1"/>
  <c r="B14" i="11"/>
  <c r="D14" i="11" s="1"/>
  <c r="E9" i="11"/>
  <c r="D9" i="11"/>
  <c r="B9" i="11"/>
  <c r="B18" i="11" s="1"/>
  <c r="C8" i="11"/>
  <c r="B26" i="11" s="1"/>
  <c r="D26" i="11" s="1"/>
  <c r="E26" i="11" s="1"/>
  <c r="C7" i="11"/>
  <c r="B25" i="11" s="1"/>
  <c r="D25" i="11" s="1"/>
  <c r="E25" i="11" s="1"/>
  <c r="C6" i="11"/>
  <c r="B24" i="11" s="1"/>
  <c r="D24" i="11" s="1"/>
  <c r="E24" i="11" s="1"/>
  <c r="C5" i="11"/>
  <c r="E27" i="13" l="1"/>
  <c r="E36" i="13"/>
  <c r="E36" i="12"/>
  <c r="E27" i="12"/>
  <c r="D36" i="11"/>
  <c r="C9" i="11"/>
  <c r="B27" i="11" s="1"/>
  <c r="E14" i="11"/>
  <c r="D18" i="11"/>
  <c r="E18" i="11" s="1"/>
  <c r="B23" i="11"/>
  <c r="D23" i="11" s="1"/>
  <c r="D44" i="10"/>
  <c r="D45" i="10" s="1"/>
  <c r="D35" i="10"/>
  <c r="D32" i="10"/>
  <c r="C27" i="10"/>
  <c r="C18" i="10"/>
  <c r="B17" i="10"/>
  <c r="D17" i="10" s="1"/>
  <c r="E17" i="10" s="1"/>
  <c r="B16" i="10"/>
  <c r="D16" i="10" s="1"/>
  <c r="E16" i="10" s="1"/>
  <c r="B15" i="10"/>
  <c r="D15" i="10" s="1"/>
  <c r="E15" i="10" s="1"/>
  <c r="B14" i="10"/>
  <c r="D14" i="10" s="1"/>
  <c r="E9" i="10"/>
  <c r="D9" i="10"/>
  <c r="B9" i="10"/>
  <c r="B18" i="10" s="1"/>
  <c r="C8" i="10"/>
  <c r="B26" i="10" s="1"/>
  <c r="D26" i="10" s="1"/>
  <c r="E26" i="10" s="1"/>
  <c r="C7" i="10"/>
  <c r="B25" i="10" s="1"/>
  <c r="D25" i="10" s="1"/>
  <c r="E25" i="10" s="1"/>
  <c r="C6" i="10"/>
  <c r="B24" i="10" s="1"/>
  <c r="D24" i="10" s="1"/>
  <c r="E24" i="10" s="1"/>
  <c r="C5" i="10"/>
  <c r="D27" i="11" l="1"/>
  <c r="E23" i="11"/>
  <c r="D36" i="10"/>
  <c r="C9" i="10"/>
  <c r="B27" i="10" s="1"/>
  <c r="D18" i="10"/>
  <c r="E18" i="10" s="1"/>
  <c r="E14" i="10"/>
  <c r="B23" i="10"/>
  <c r="D23" i="10" s="1"/>
  <c r="C5" i="9"/>
  <c r="E36" i="11" l="1"/>
  <c r="E27" i="11"/>
  <c r="D27" i="10"/>
  <c r="E23" i="10"/>
  <c r="D44" i="9"/>
  <c r="D45" i="9" s="1"/>
  <c r="D35" i="9"/>
  <c r="D32" i="9"/>
  <c r="C27" i="9"/>
  <c r="C18" i="9"/>
  <c r="B17" i="9"/>
  <c r="D17" i="9" s="1"/>
  <c r="E17" i="9" s="1"/>
  <c r="B16" i="9"/>
  <c r="D16" i="9" s="1"/>
  <c r="E16" i="9" s="1"/>
  <c r="B15" i="9"/>
  <c r="D15" i="9" s="1"/>
  <c r="E15" i="9" s="1"/>
  <c r="B14" i="9"/>
  <c r="D14" i="9" s="1"/>
  <c r="E9" i="9"/>
  <c r="D9" i="9"/>
  <c r="B9" i="9"/>
  <c r="B18" i="9" s="1"/>
  <c r="C8" i="9"/>
  <c r="B26" i="9" s="1"/>
  <c r="D26" i="9" s="1"/>
  <c r="E26" i="9" s="1"/>
  <c r="C7" i="9"/>
  <c r="B25" i="9" s="1"/>
  <c r="D25" i="9" s="1"/>
  <c r="E25" i="9" s="1"/>
  <c r="C6" i="9"/>
  <c r="B24" i="9" s="1"/>
  <c r="D24" i="9" s="1"/>
  <c r="E24" i="9" s="1"/>
  <c r="B23" i="9"/>
  <c r="D23" i="9" s="1"/>
  <c r="E36" i="10" l="1"/>
  <c r="E27" i="10"/>
  <c r="D36" i="9"/>
  <c r="D18" i="9"/>
  <c r="E18" i="9" s="1"/>
  <c r="E14" i="9"/>
  <c r="D27" i="9"/>
  <c r="E27" i="9" s="1"/>
  <c r="E23" i="9"/>
  <c r="C9" i="9"/>
  <c r="B27" i="9" s="1"/>
  <c r="D44" i="8"/>
  <c r="D45" i="8" s="1"/>
  <c r="D35" i="8"/>
  <c r="D32" i="8"/>
  <c r="D36" i="8" s="1"/>
  <c r="C27" i="8"/>
  <c r="C18" i="8"/>
  <c r="B17" i="8"/>
  <c r="D17" i="8" s="1"/>
  <c r="E17" i="8" s="1"/>
  <c r="B16" i="8"/>
  <c r="D16" i="8" s="1"/>
  <c r="E16" i="8" s="1"/>
  <c r="B15" i="8"/>
  <c r="D15" i="8" s="1"/>
  <c r="E15" i="8" s="1"/>
  <c r="B14" i="8"/>
  <c r="D14" i="8" s="1"/>
  <c r="E9" i="8"/>
  <c r="D9" i="8"/>
  <c r="B9" i="8"/>
  <c r="B18" i="8" s="1"/>
  <c r="C8" i="8"/>
  <c r="B26" i="8" s="1"/>
  <c r="D26" i="8" s="1"/>
  <c r="E26" i="8" s="1"/>
  <c r="C7" i="8"/>
  <c r="B25" i="8" s="1"/>
  <c r="D25" i="8" s="1"/>
  <c r="E25" i="8" s="1"/>
  <c r="C6" i="8"/>
  <c r="B24" i="8" s="1"/>
  <c r="D24" i="8" s="1"/>
  <c r="E24" i="8" s="1"/>
  <c r="C5" i="8"/>
  <c r="C27" i="7"/>
  <c r="C18" i="7"/>
  <c r="B17" i="7"/>
  <c r="D17" i="7" s="1"/>
  <c r="E17" i="7" s="1"/>
  <c r="B16" i="7"/>
  <c r="D16" i="7" s="1"/>
  <c r="E16" i="7" s="1"/>
  <c r="B15" i="7"/>
  <c r="D15" i="7" s="1"/>
  <c r="E15" i="7" s="1"/>
  <c r="B14" i="7"/>
  <c r="D14" i="7" s="1"/>
  <c r="E9" i="7"/>
  <c r="D9" i="7"/>
  <c r="B9" i="7"/>
  <c r="B18" i="7" s="1"/>
  <c r="C8" i="7"/>
  <c r="B26" i="7" s="1"/>
  <c r="D26" i="7" s="1"/>
  <c r="E26" i="7" s="1"/>
  <c r="C7" i="7"/>
  <c r="B25" i="7" s="1"/>
  <c r="D25" i="7" s="1"/>
  <c r="E25" i="7" s="1"/>
  <c r="C6" i="7"/>
  <c r="B24" i="7" s="1"/>
  <c r="D24" i="7" s="1"/>
  <c r="E24" i="7" s="1"/>
  <c r="C5" i="7"/>
  <c r="D44" i="7"/>
  <c r="D45" i="7" s="1"/>
  <c r="D35" i="7"/>
  <c r="D32" i="7"/>
  <c r="B23" i="8" l="1"/>
  <c r="D23" i="8" s="1"/>
  <c r="E23" i="8" s="1"/>
  <c r="C9" i="8"/>
  <c r="C9" i="7"/>
  <c r="B27" i="7" s="1"/>
  <c r="D36" i="7"/>
  <c r="E36" i="9"/>
  <c r="D18" i="7"/>
  <c r="E18" i="7" s="1"/>
  <c r="E14" i="7"/>
  <c r="B23" i="7"/>
  <c r="D23" i="7" s="1"/>
  <c r="E14" i="8"/>
  <c r="D18" i="8"/>
  <c r="E18" i="8" s="1"/>
  <c r="B27" i="8"/>
  <c r="D45" i="5"/>
  <c r="D45" i="2"/>
  <c r="D45" i="1"/>
  <c r="D27" i="8" l="1"/>
  <c r="E27" i="8" s="1"/>
  <c r="E23" i="7"/>
  <c r="D27" i="7"/>
  <c r="E27" i="7" s="1"/>
  <c r="B9" i="5"/>
  <c r="D35" i="5" l="1"/>
  <c r="D32" i="5"/>
  <c r="B17" i="5"/>
  <c r="D17" i="5" s="1"/>
  <c r="E17" i="5" s="1"/>
  <c r="B16" i="5"/>
  <c r="D16" i="5" s="1"/>
  <c r="E16" i="5" s="1"/>
  <c r="B15" i="5"/>
  <c r="D15" i="5" s="1"/>
  <c r="E15" i="5" s="1"/>
  <c r="B14" i="5"/>
  <c r="D14" i="5" s="1"/>
  <c r="E14" i="5" s="1"/>
  <c r="E9" i="5"/>
  <c r="D9" i="5"/>
  <c r="B18" i="5"/>
  <c r="C8" i="5"/>
  <c r="B26" i="5" s="1"/>
  <c r="D26" i="5" s="1"/>
  <c r="E26" i="5" s="1"/>
  <c r="C7" i="5"/>
  <c r="B25" i="5" s="1"/>
  <c r="D25" i="5" s="1"/>
  <c r="E25" i="5" s="1"/>
  <c r="C6" i="5"/>
  <c r="B24" i="5" s="1"/>
  <c r="D24" i="5" s="1"/>
  <c r="E24" i="5" s="1"/>
  <c r="C5" i="5"/>
  <c r="D36" i="5" l="1"/>
  <c r="C9" i="5"/>
  <c r="B27" i="5" s="1"/>
  <c r="B23" i="5"/>
  <c r="D23" i="5" s="1"/>
  <c r="D27" i="5" s="1"/>
  <c r="E27" i="5" s="1"/>
  <c r="D18" i="5"/>
  <c r="E18" i="5" s="1"/>
  <c r="B14" i="4"/>
  <c r="D14" i="4" s="1"/>
  <c r="E14" i="4" s="1"/>
  <c r="B15" i="4"/>
  <c r="D15" i="4" s="1"/>
  <c r="E15" i="4" s="1"/>
  <c r="B9" i="4"/>
  <c r="E9" i="4"/>
  <c r="D9" i="4"/>
  <c r="E23" i="5" l="1"/>
  <c r="D35" i="4"/>
  <c r="D32" i="4"/>
  <c r="B17" i="4"/>
  <c r="D17" i="4" s="1"/>
  <c r="E17" i="4" s="1"/>
  <c r="B16" i="4"/>
  <c r="D16" i="4" s="1"/>
  <c r="E16" i="4" s="1"/>
  <c r="B18" i="4"/>
  <c r="C8" i="4"/>
  <c r="B26" i="4" s="1"/>
  <c r="D26" i="4" s="1"/>
  <c r="E26" i="4" s="1"/>
  <c r="C7" i="4"/>
  <c r="B25" i="4" s="1"/>
  <c r="D25" i="4" s="1"/>
  <c r="E25" i="4" s="1"/>
  <c r="C6" i="4"/>
  <c r="B24" i="4" s="1"/>
  <c r="D24" i="4" s="1"/>
  <c r="E24" i="4" s="1"/>
  <c r="C5" i="4"/>
  <c r="C9" i="4" l="1"/>
  <c r="B23" i="4"/>
  <c r="D23" i="4" s="1"/>
  <c r="D36" i="4"/>
  <c r="D44" i="4"/>
  <c r="D45" i="4" s="1"/>
  <c r="B27" i="4"/>
  <c r="D18" i="4"/>
  <c r="E18" i="4" s="1"/>
  <c r="D35" i="1"/>
  <c r="D32" i="1"/>
  <c r="C27" i="1"/>
  <c r="C18" i="1"/>
  <c r="B17" i="1"/>
  <c r="D17" i="1" s="1"/>
  <c r="E17" i="1" s="1"/>
  <c r="B16" i="1"/>
  <c r="D16" i="1" s="1"/>
  <c r="E16" i="1" s="1"/>
  <c r="B15" i="1"/>
  <c r="D15" i="1" s="1"/>
  <c r="E15" i="1" s="1"/>
  <c r="B14" i="1"/>
  <c r="D14" i="1" s="1"/>
  <c r="E9" i="1"/>
  <c r="C9" i="1" s="1"/>
  <c r="B27" i="1" s="1"/>
  <c r="D9" i="1"/>
  <c r="B9" i="1"/>
  <c r="B18" i="1" s="1"/>
  <c r="C8" i="1"/>
  <c r="B26" i="1" s="1"/>
  <c r="D26" i="1" s="1"/>
  <c r="E26" i="1" s="1"/>
  <c r="C7" i="1"/>
  <c r="B25" i="1" s="1"/>
  <c r="D25" i="1" s="1"/>
  <c r="E25" i="1" s="1"/>
  <c r="C6" i="1"/>
  <c r="B24" i="1" s="1"/>
  <c r="D24" i="1" s="1"/>
  <c r="E24" i="1" s="1"/>
  <c r="C5" i="1"/>
  <c r="B23" i="1" s="1"/>
  <c r="D23" i="1" s="1"/>
  <c r="D36" i="1" l="1"/>
  <c r="E23" i="4"/>
  <c r="D27" i="4"/>
  <c r="E27" i="4" s="1"/>
  <c r="D18" i="1"/>
  <c r="E18" i="1" s="1"/>
  <c r="E14" i="1"/>
  <c r="D27" i="1"/>
  <c r="E27" i="1" s="1"/>
  <c r="E23" i="1"/>
  <c r="D35" i="3" l="1"/>
  <c r="D32" i="3"/>
  <c r="B17" i="3"/>
  <c r="D17" i="3" s="1"/>
  <c r="E17" i="3" s="1"/>
  <c r="B16" i="3"/>
  <c r="D16" i="3" s="1"/>
  <c r="E16" i="3" s="1"/>
  <c r="B15" i="3"/>
  <c r="D15" i="3" s="1"/>
  <c r="E15" i="3" s="1"/>
  <c r="B14" i="3"/>
  <c r="D14" i="3" s="1"/>
  <c r="E9" i="3"/>
  <c r="D9" i="3"/>
  <c r="B9" i="3"/>
  <c r="B18" i="3" s="1"/>
  <c r="C8" i="3"/>
  <c r="B26" i="3" s="1"/>
  <c r="D26" i="3" s="1"/>
  <c r="E26" i="3" s="1"/>
  <c r="C7" i="3"/>
  <c r="B25" i="3" s="1"/>
  <c r="D25" i="3" s="1"/>
  <c r="E25" i="3" s="1"/>
  <c r="C6" i="3"/>
  <c r="B24" i="3" s="1"/>
  <c r="D24" i="3" s="1"/>
  <c r="E24" i="3" s="1"/>
  <c r="C5" i="3"/>
  <c r="B23" i="3" s="1"/>
  <c r="D23" i="3" s="1"/>
  <c r="D35" i="2"/>
  <c r="D32" i="2"/>
  <c r="C27" i="2"/>
  <c r="C18" i="2"/>
  <c r="B17" i="2"/>
  <c r="D17" i="2" s="1"/>
  <c r="E17" i="2" s="1"/>
  <c r="B16" i="2"/>
  <c r="D16" i="2" s="1"/>
  <c r="E16" i="2" s="1"/>
  <c r="B15" i="2"/>
  <c r="D15" i="2" s="1"/>
  <c r="E15" i="2" s="1"/>
  <c r="B14" i="2"/>
  <c r="D14" i="2" s="1"/>
  <c r="E9" i="2"/>
  <c r="D9" i="2"/>
  <c r="B9" i="2"/>
  <c r="B18" i="2" s="1"/>
  <c r="C8" i="2"/>
  <c r="B26" i="2" s="1"/>
  <c r="D26" i="2" s="1"/>
  <c r="E26" i="2" s="1"/>
  <c r="C7" i="2"/>
  <c r="B25" i="2" s="1"/>
  <c r="D25" i="2" s="1"/>
  <c r="E25" i="2" s="1"/>
  <c r="C6" i="2"/>
  <c r="B24" i="2" s="1"/>
  <c r="D24" i="2" s="1"/>
  <c r="E24" i="2" s="1"/>
  <c r="C5" i="2"/>
  <c r="B23" i="2" s="1"/>
  <c r="D23" i="2" s="1"/>
  <c r="C9" i="2" l="1"/>
  <c r="B27" i="2" s="1"/>
  <c r="D36" i="2"/>
  <c r="D36" i="3"/>
  <c r="C9" i="3"/>
  <c r="D18" i="3"/>
  <c r="E18" i="3" s="1"/>
  <c r="E14" i="3"/>
  <c r="D27" i="3"/>
  <c r="E27" i="3" s="1"/>
  <c r="E23" i="3"/>
  <c r="D18" i="2"/>
  <c r="E18" i="2" s="1"/>
  <c r="E14" i="2"/>
  <c r="D27" i="2"/>
  <c r="E27" i="2" s="1"/>
  <c r="E23" i="2"/>
  <c r="B27" i="3" l="1"/>
  <c r="D44" i="3"/>
  <c r="D45" i="3" s="1"/>
</calcChain>
</file>

<file path=xl/sharedStrings.xml><?xml version="1.0" encoding="utf-8"?>
<sst xmlns="http://schemas.openxmlformats.org/spreadsheetml/2006/main" count="660" uniqueCount="88">
  <si>
    <t>住民基本台帳人口(地区別）</t>
    <rPh sb="0" eb="2">
      <t>ジュウミン</t>
    </rPh>
    <rPh sb="2" eb="4">
      <t>キホン</t>
    </rPh>
    <rPh sb="4" eb="6">
      <t>ダイチョウ</t>
    </rPh>
    <rPh sb="6" eb="8">
      <t>ジンコウ</t>
    </rPh>
    <rPh sb="9" eb="11">
      <t>チク</t>
    </rPh>
    <rPh sb="11" eb="12">
      <t>ベツ</t>
    </rPh>
    <phoneticPr fontId="5"/>
  </si>
  <si>
    <t>地　　区</t>
    <rPh sb="0" eb="1">
      <t>チ</t>
    </rPh>
    <rPh sb="3" eb="4">
      <t>ク</t>
    </rPh>
    <phoneticPr fontId="5"/>
  </si>
  <si>
    <t>世帯数</t>
    <rPh sb="0" eb="3">
      <t>セタイスウ</t>
    </rPh>
    <phoneticPr fontId="5"/>
  </si>
  <si>
    <t>人口（人）</t>
    <rPh sb="0" eb="2">
      <t>ジンコウ</t>
    </rPh>
    <rPh sb="3" eb="4">
      <t>ニン</t>
    </rPh>
    <phoneticPr fontId="5"/>
  </si>
  <si>
    <t>男（人）</t>
    <rPh sb="0" eb="1">
      <t>オトコ</t>
    </rPh>
    <rPh sb="2" eb="3">
      <t>ニン</t>
    </rPh>
    <phoneticPr fontId="5"/>
  </si>
  <si>
    <t>女（人）</t>
    <rPh sb="0" eb="1">
      <t>オンナ</t>
    </rPh>
    <rPh sb="2" eb="3">
      <t>ニン</t>
    </rPh>
    <phoneticPr fontId="5"/>
  </si>
  <si>
    <t>鹿屋</t>
    <rPh sb="0" eb="2">
      <t>カノヤ</t>
    </rPh>
    <phoneticPr fontId="5"/>
  </si>
  <si>
    <t>輝北</t>
    <rPh sb="0" eb="2">
      <t>キホク</t>
    </rPh>
    <phoneticPr fontId="5"/>
  </si>
  <si>
    <t>串良</t>
    <rPh sb="0" eb="2">
      <t>クシラ</t>
    </rPh>
    <phoneticPr fontId="5"/>
  </si>
  <si>
    <t>吾平</t>
    <rPh sb="0" eb="2">
      <t>アイラ</t>
    </rPh>
    <phoneticPr fontId="5"/>
  </si>
  <si>
    <t>合　　計</t>
    <rPh sb="0" eb="1">
      <t>ゴウ</t>
    </rPh>
    <rPh sb="3" eb="4">
      <t>ケイ</t>
    </rPh>
    <phoneticPr fontId="5"/>
  </si>
  <si>
    <t>＜前月との比較（末日現在）＞</t>
    <rPh sb="1" eb="2">
      <t>マエ</t>
    </rPh>
    <rPh sb="2" eb="3">
      <t>ツキ</t>
    </rPh>
    <rPh sb="5" eb="7">
      <t>ヒカク</t>
    </rPh>
    <rPh sb="8" eb="9">
      <t>マツ</t>
    </rPh>
    <rPh sb="9" eb="10">
      <t>ヒ</t>
    </rPh>
    <rPh sb="10" eb="12">
      <t>ゲンザイ</t>
    </rPh>
    <phoneticPr fontId="5"/>
  </si>
  <si>
    <t>地区</t>
    <rPh sb="0" eb="1">
      <t>チ</t>
    </rPh>
    <rPh sb="1" eb="2">
      <t>ク</t>
    </rPh>
    <phoneticPr fontId="5"/>
  </si>
  <si>
    <t>世帯数</t>
    <rPh sb="0" eb="1">
      <t>ヨ</t>
    </rPh>
    <rPh sb="1" eb="2">
      <t>オビ</t>
    </rPh>
    <rPh sb="2" eb="3">
      <t>スウ</t>
    </rPh>
    <phoneticPr fontId="5"/>
  </si>
  <si>
    <t>今月</t>
    <rPh sb="0" eb="1">
      <t>イマ</t>
    </rPh>
    <rPh sb="1" eb="2">
      <t>ツキ</t>
    </rPh>
    <phoneticPr fontId="5"/>
  </si>
  <si>
    <t>先月</t>
    <rPh sb="0" eb="1">
      <t>サキ</t>
    </rPh>
    <rPh sb="1" eb="2">
      <t>ツキ</t>
    </rPh>
    <phoneticPr fontId="5"/>
  </si>
  <si>
    <t>増減数</t>
    <rPh sb="0" eb="2">
      <t>ゾウゲン</t>
    </rPh>
    <rPh sb="2" eb="3">
      <t>スウ</t>
    </rPh>
    <phoneticPr fontId="5"/>
  </si>
  <si>
    <t>増減率</t>
    <rPh sb="0" eb="2">
      <t>ゾウゲン</t>
    </rPh>
    <rPh sb="2" eb="3">
      <t>リツ</t>
    </rPh>
    <phoneticPr fontId="5"/>
  </si>
  <si>
    <t>合計</t>
    <rPh sb="0" eb="1">
      <t>ゴウ</t>
    </rPh>
    <rPh sb="1" eb="2">
      <t>ケイ</t>
    </rPh>
    <phoneticPr fontId="5"/>
  </si>
  <si>
    <t>人口（人）</t>
    <rPh sb="0" eb="1">
      <t>ヒト</t>
    </rPh>
    <rPh sb="1" eb="2">
      <t>クチ</t>
    </rPh>
    <rPh sb="3" eb="4">
      <t>ヒト</t>
    </rPh>
    <phoneticPr fontId="5"/>
  </si>
  <si>
    <t>自然動態</t>
    <rPh sb="0" eb="1">
      <t>ジ</t>
    </rPh>
    <rPh sb="1" eb="2">
      <t>ゼン</t>
    </rPh>
    <rPh sb="2" eb="3">
      <t>ドウ</t>
    </rPh>
    <rPh sb="3" eb="4">
      <t>タイ</t>
    </rPh>
    <phoneticPr fontId="5"/>
  </si>
  <si>
    <t>出生</t>
    <rPh sb="0" eb="2">
      <t>シュッセイ</t>
    </rPh>
    <phoneticPr fontId="5"/>
  </si>
  <si>
    <t>死亡</t>
    <rPh sb="0" eb="2">
      <t>シボウ</t>
    </rPh>
    <phoneticPr fontId="5"/>
  </si>
  <si>
    <t>増減</t>
    <rPh sb="0" eb="2">
      <t>ゾウゲン</t>
    </rPh>
    <phoneticPr fontId="5"/>
  </si>
  <si>
    <t>社会動態</t>
    <rPh sb="0" eb="1">
      <t>シャ</t>
    </rPh>
    <rPh sb="1" eb="2">
      <t>ドウ</t>
    </rPh>
    <phoneticPr fontId="5"/>
  </si>
  <si>
    <t>転入</t>
    <rPh sb="0" eb="2">
      <t>テンニュウ</t>
    </rPh>
    <phoneticPr fontId="5"/>
  </si>
  <si>
    <t>転出</t>
    <rPh sb="0" eb="2">
      <t>テンシュツ</t>
    </rPh>
    <phoneticPr fontId="5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</si>
  <si>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5"/>
  </si>
  <si>
    <t>対前年増減数</t>
    <rPh sb="0" eb="1">
      <t>タイ</t>
    </rPh>
    <rPh sb="1" eb="3">
      <t>ゼンネン</t>
    </rPh>
    <rPh sb="3" eb="5">
      <t>ゾウゲン</t>
    </rPh>
    <rPh sb="5" eb="6">
      <t>スウ</t>
    </rPh>
    <phoneticPr fontId="5"/>
  </si>
  <si>
    <t>区分</t>
    <rPh sb="0" eb="2">
      <t>クブン</t>
    </rPh>
    <phoneticPr fontId="5"/>
  </si>
  <si>
    <t>人口、率、年齢</t>
    <rPh sb="0" eb="2">
      <t>ジンコウ</t>
    </rPh>
    <rPh sb="3" eb="4">
      <t>リツ</t>
    </rPh>
    <rPh sb="5" eb="7">
      <t>ネンレイ</t>
    </rPh>
    <phoneticPr fontId="5"/>
  </si>
  <si>
    <t>全体人口</t>
  </si>
  <si>
    <t>高齢化率</t>
  </si>
  <si>
    <t>平均年齢</t>
    <rPh sb="0" eb="2">
      <t>ヘイキン</t>
    </rPh>
    <rPh sb="2" eb="4">
      <t>ネンレイ</t>
    </rPh>
    <phoneticPr fontId="5"/>
  </si>
  <si>
    <t>※平成24年7月9日から外国人世帯のみの世帯数を含む。</t>
    <phoneticPr fontId="8"/>
  </si>
  <si>
    <t>※平成24年7月9日から外国人人口を含む。</t>
    <phoneticPr fontId="8"/>
  </si>
  <si>
    <t>0歳～14歳</t>
    <phoneticPr fontId="8"/>
  </si>
  <si>
    <t>15歳～64歳</t>
    <phoneticPr fontId="8"/>
  </si>
  <si>
    <t>65歳以上</t>
    <phoneticPr fontId="8"/>
  </si>
  <si>
    <t>令和４年2月28日現在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5"/>
  </si>
  <si>
    <t>令和４年3月31日現在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5"/>
  </si>
  <si>
    <t>令和４年1月31日現在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5"/>
  </si>
  <si>
    <t>令和４年４月30日現在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5"/>
  </si>
  <si>
    <t>【登録人口】地区別人口</t>
    <rPh sb="1" eb="3">
      <t>トウロク</t>
    </rPh>
    <rPh sb="3" eb="5">
      <t>ジンコウ</t>
    </rPh>
    <rPh sb="6" eb="8">
      <t>チク</t>
    </rPh>
    <rPh sb="8" eb="9">
      <t>ベツ</t>
    </rPh>
    <rPh sb="9" eb="11">
      <t>ジンコウ</t>
    </rPh>
    <phoneticPr fontId="5"/>
  </si>
  <si>
    <t>令和４年５月31日現在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5"/>
  </si>
  <si>
    <t>【登録人口】地区別人口</t>
  </si>
  <si>
    <t>地　　区</t>
  </si>
  <si>
    <t>世帯数</t>
  </si>
  <si>
    <t>人口（人）</t>
  </si>
  <si>
    <t>男（人）</t>
  </si>
  <si>
    <t>女（人）</t>
  </si>
  <si>
    <t>鹿屋</t>
  </si>
  <si>
    <t>輝北</t>
  </si>
  <si>
    <t>串良</t>
  </si>
  <si>
    <t>吾平</t>
  </si>
  <si>
    <t>合　　計</t>
  </si>
  <si>
    <t>＜前月との比較（末日現在）＞</t>
  </si>
  <si>
    <t>地区</t>
  </si>
  <si>
    <t>今月</t>
  </si>
  <si>
    <t>先月</t>
  </si>
  <si>
    <t>増減数</t>
  </si>
  <si>
    <t>増減率</t>
  </si>
  <si>
    <t>合計</t>
  </si>
  <si>
    <t>※平成24年7月9日から外国人世帯のみの世帯数を含む。</t>
  </si>
  <si>
    <t>※平成24年7月9日から外国人人口を含む。</t>
  </si>
  <si>
    <t>自然動態</t>
  </si>
  <si>
    <t>出生</t>
  </si>
  <si>
    <t>死亡</t>
  </si>
  <si>
    <t>増減</t>
  </si>
  <si>
    <t>社会動態</t>
  </si>
  <si>
    <t>転入</t>
  </si>
  <si>
    <t>転出</t>
  </si>
  <si>
    <t>対前月増減数</t>
  </si>
  <si>
    <t>対前年増減数</t>
  </si>
  <si>
    <t>区分</t>
  </si>
  <si>
    <t>人口、率、年齢</t>
  </si>
  <si>
    <t>0歳～14歳</t>
  </si>
  <si>
    <t>15歳～64歳</t>
  </si>
  <si>
    <t>65歳以上</t>
  </si>
  <si>
    <t>平均年齢</t>
  </si>
  <si>
    <t>令和４年６月30日現在</t>
    <phoneticPr fontId="8"/>
  </si>
  <si>
    <t>令和４年７月31日現在</t>
    <phoneticPr fontId="8"/>
  </si>
  <si>
    <t>【登録人口】地区別人口</t>
    <phoneticPr fontId="8"/>
  </si>
  <si>
    <t>令和４年８月31日現在</t>
    <phoneticPr fontId="8"/>
  </si>
  <si>
    <t>令和４年９月30日現在</t>
    <phoneticPr fontId="8"/>
  </si>
  <si>
    <t>令和４年10月31日現在</t>
    <phoneticPr fontId="8"/>
  </si>
  <si>
    <t>令和４年11月30日現在</t>
    <phoneticPr fontId="8"/>
  </si>
  <si>
    <t>令和４年12月31日現在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</si>
</sst>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gge&quot;年&quot;m&quot;月&quot;d&quot;日&quot;;@"/>
    <numFmt numFmtId="177" formatCode="0.000%"/>
    <numFmt numFmtId="178" formatCode="#,##0;&quot;△ &quot;#,##0"/>
    <numFmt numFmtId="179" formatCode="#,##0_ ;[Red]\-#,##0\ "/>
    <numFmt numFmtId="180" formatCode="#,##0.00_ ;[Red]\-#,##0.00\ "/>
    <numFmt numFmtId="181" formatCode="#,##0_);[Red]\(#,##0\)"/>
  </numFmts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2"/>
      <name val="游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4" fillId="0" borderId="0">
      <alignment vertical="center"/>
    </xf>
    <xf numFmtId="0" fontId="7" fillId="0" borderId="0"/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2" fillId="0" borderId="0"/>
    <xf numFmtId="0" fontId="3" fillId="0" borderId="0">
      <alignment vertical="center"/>
    </xf>
  </cellStyleXfs>
  <cellXfs count="168">
    <xf numFmtId="0" fontId="0" fillId="0" borderId="0" xfId="0"/>
    <xf numFmtId="38" fontId="6" fillId="0" borderId="0" xfId="2" applyFont="1" applyFill="1" applyAlignment="1">
      <alignment vertical="center"/>
    </xf>
    <xf numFmtId="38" fontId="10" fillId="0" borderId="0" xfId="2" applyFont="1" applyFill="1" applyAlignment="1">
      <alignment vertical="center"/>
    </xf>
    <xf numFmtId="38" fontId="10" fillId="0" borderId="1" xfId="2" applyFont="1" applyFill="1" applyBorder="1" applyAlignment="1">
      <alignment horizontal="center" vertical="center"/>
    </xf>
    <xf numFmtId="38" fontId="10" fillId="0" borderId="2" xfId="2" applyFont="1" applyFill="1" applyBorder="1" applyAlignment="1">
      <alignment horizontal="center" vertical="center"/>
    </xf>
    <xf numFmtId="38" fontId="10" fillId="0" borderId="3" xfId="2" applyFont="1" applyFill="1" applyBorder="1" applyAlignment="1">
      <alignment horizontal="center" vertical="center"/>
    </xf>
    <xf numFmtId="38" fontId="10" fillId="0" borderId="4" xfId="2" applyFont="1" applyFill="1" applyBorder="1" applyAlignment="1">
      <alignment horizontal="center" vertical="center"/>
    </xf>
    <xf numFmtId="38" fontId="10" fillId="0" borderId="5" xfId="2" applyFont="1" applyFill="1" applyBorder="1" applyAlignment="1">
      <alignment horizontal="center" vertical="center"/>
    </xf>
    <xf numFmtId="38" fontId="10" fillId="0" borderId="9" xfId="2" applyFont="1" applyFill="1" applyBorder="1" applyAlignment="1">
      <alignment horizontal="center" vertical="center"/>
    </xf>
    <xf numFmtId="38" fontId="10" fillId="0" borderId="13" xfId="2" applyFont="1" applyFill="1" applyBorder="1" applyAlignment="1">
      <alignment horizontal="center" vertical="center"/>
    </xf>
    <xf numFmtId="38" fontId="13" fillId="0" borderId="22" xfId="2" applyFont="1" applyFill="1" applyBorder="1" applyAlignment="1">
      <alignment horizontal="center" vertical="center"/>
    </xf>
    <xf numFmtId="38" fontId="13" fillId="0" borderId="23" xfId="2" applyFont="1" applyFill="1" applyBorder="1" applyAlignment="1">
      <alignment horizontal="center" vertical="center"/>
    </xf>
    <xf numFmtId="38" fontId="13" fillId="0" borderId="24" xfId="2" applyFont="1" applyFill="1" applyBorder="1" applyAlignment="1">
      <alignment horizontal="center" vertical="center"/>
    </xf>
    <xf numFmtId="38" fontId="13" fillId="0" borderId="25" xfId="2" applyFont="1" applyFill="1" applyBorder="1" applyAlignment="1">
      <alignment horizontal="center" vertical="center"/>
    </xf>
    <xf numFmtId="10" fontId="10" fillId="0" borderId="8" xfId="2" applyNumberFormat="1" applyFont="1" applyFill="1" applyBorder="1" applyAlignment="1">
      <alignment vertical="center"/>
    </xf>
    <xf numFmtId="10" fontId="10" fillId="0" borderId="12" xfId="2" applyNumberFormat="1" applyFont="1" applyFill="1" applyBorder="1" applyAlignment="1">
      <alignment vertical="center"/>
    </xf>
    <xf numFmtId="177" fontId="10" fillId="0" borderId="16" xfId="2" applyNumberFormat="1" applyFont="1" applyFill="1" applyBorder="1" applyAlignment="1">
      <alignment vertical="center"/>
    </xf>
    <xf numFmtId="38" fontId="13" fillId="0" borderId="43" xfId="2" applyFont="1" applyFill="1" applyBorder="1" applyAlignment="1">
      <alignment horizontal="center" vertical="center"/>
    </xf>
    <xf numFmtId="178" fontId="10" fillId="2" borderId="34" xfId="2" applyNumberFormat="1" applyFont="1" applyFill="1" applyBorder="1" applyAlignment="1">
      <alignment vertical="center"/>
    </xf>
    <xf numFmtId="38" fontId="10" fillId="0" borderId="35" xfId="2" applyFont="1" applyFill="1" applyBorder="1" applyAlignment="1">
      <alignment horizontal="center" vertical="center"/>
    </xf>
    <xf numFmtId="38" fontId="10" fillId="0" borderId="41" xfId="2" applyFont="1" applyFill="1" applyBorder="1" applyAlignment="1">
      <alignment horizontal="center" vertical="center"/>
    </xf>
    <xf numFmtId="38" fontId="10" fillId="0" borderId="36" xfId="2" applyFont="1" applyFill="1" applyBorder="1" applyAlignment="1">
      <alignment horizontal="center" vertical="center" shrinkToFit="1"/>
    </xf>
    <xf numFmtId="180" fontId="10" fillId="2" borderId="42" xfId="2" applyNumberFormat="1" applyFont="1" applyFill="1" applyBorder="1" applyAlignment="1">
      <alignment vertical="center"/>
    </xf>
    <xf numFmtId="179" fontId="10" fillId="2" borderId="6" xfId="2" applyNumberFormat="1" applyFont="1" applyFill="1" applyBorder="1" applyAlignment="1">
      <alignment vertical="center"/>
    </xf>
    <xf numFmtId="179" fontId="10" fillId="0" borderId="7" xfId="2" applyNumberFormat="1" applyFont="1" applyFill="1" applyBorder="1" applyAlignment="1">
      <alignment vertical="center"/>
    </xf>
    <xf numFmtId="179" fontId="10" fillId="2" borderId="7" xfId="2" applyNumberFormat="1" applyFont="1" applyFill="1" applyBorder="1" applyAlignment="1">
      <alignment vertical="center"/>
    </xf>
    <xf numFmtId="179" fontId="10" fillId="2" borderId="8" xfId="2" applyNumberFormat="1" applyFont="1" applyFill="1" applyBorder="1" applyAlignment="1">
      <alignment vertical="center"/>
    </xf>
    <xf numFmtId="179" fontId="10" fillId="2" borderId="10" xfId="2" applyNumberFormat="1" applyFont="1" applyFill="1" applyBorder="1" applyAlignment="1">
      <alignment vertical="center"/>
    </xf>
    <xf numFmtId="179" fontId="10" fillId="2" borderId="11" xfId="2" applyNumberFormat="1" applyFont="1" applyFill="1" applyBorder="1" applyAlignment="1">
      <alignment vertical="center"/>
    </xf>
    <xf numFmtId="179" fontId="10" fillId="2" borderId="12" xfId="2" applyNumberFormat="1" applyFont="1" applyFill="1" applyBorder="1" applyAlignment="1">
      <alignment vertical="center"/>
    </xf>
    <xf numFmtId="179" fontId="10" fillId="0" borderId="14" xfId="2" applyNumberFormat="1" applyFont="1" applyFill="1" applyBorder="1" applyAlignment="1">
      <alignment vertical="center"/>
    </xf>
    <xf numFmtId="179" fontId="10" fillId="0" borderId="15" xfId="2" applyNumberFormat="1" applyFont="1" applyFill="1" applyBorder="1" applyAlignment="1">
      <alignment vertical="center"/>
    </xf>
    <xf numFmtId="179" fontId="10" fillId="0" borderId="16" xfId="2" applyNumberFormat="1" applyFont="1" applyFill="1" applyBorder="1" applyAlignment="1">
      <alignment vertical="center"/>
    </xf>
    <xf numFmtId="179" fontId="10" fillId="0" borderId="26" xfId="2" applyNumberFormat="1" applyFont="1" applyFill="1" applyBorder="1" applyAlignment="1">
      <alignment vertical="center"/>
    </xf>
    <xf numFmtId="179" fontId="10" fillId="0" borderId="27" xfId="2" applyNumberFormat="1" applyFont="1" applyFill="1" applyBorder="1" applyAlignment="1">
      <alignment vertical="center"/>
    </xf>
    <xf numFmtId="179" fontId="10" fillId="0" borderId="28" xfId="2" applyNumberFormat="1" applyFont="1" applyFill="1" applyBorder="1" applyAlignment="1">
      <alignment vertical="center"/>
    </xf>
    <xf numFmtId="179" fontId="10" fillId="0" borderId="11" xfId="2" applyNumberFormat="1" applyFont="1" applyFill="1" applyBorder="1" applyAlignment="1">
      <alignment vertical="center"/>
    </xf>
    <xf numFmtId="179" fontId="10" fillId="0" borderId="29" xfId="2" applyNumberFormat="1" applyFont="1" applyFill="1" applyBorder="1" applyAlignment="1">
      <alignment vertical="center"/>
    </xf>
    <xf numFmtId="179" fontId="10" fillId="2" borderId="27" xfId="2" applyNumberFormat="1" applyFont="1" applyFill="1" applyBorder="1" applyAlignment="1">
      <alignment vertical="center"/>
    </xf>
    <xf numFmtId="179" fontId="10" fillId="0" borderId="30" xfId="2" applyNumberFormat="1" applyFont="1" applyFill="1" applyBorder="1" applyAlignment="1">
      <alignment vertical="center"/>
    </xf>
    <xf numFmtId="179" fontId="10" fillId="2" borderId="24" xfId="2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38" fontId="11" fillId="0" borderId="0" xfId="0" applyNumberFormat="1" applyFont="1" applyFill="1" applyAlignment="1">
      <alignment vertical="center"/>
    </xf>
    <xf numFmtId="178" fontId="10" fillId="0" borderId="34" xfId="0" applyNumberFormat="1" applyFont="1" applyFill="1" applyBorder="1" applyAlignment="1">
      <alignment horizontal="center" vertical="center"/>
    </xf>
    <xf numFmtId="178" fontId="10" fillId="2" borderId="34" xfId="0" applyNumberFormat="1" applyFont="1" applyFill="1" applyBorder="1" applyAlignment="1">
      <alignment vertical="center"/>
    </xf>
    <xf numFmtId="179" fontId="10" fillId="0" borderId="34" xfId="0" applyNumberFormat="1" applyFont="1" applyFill="1" applyBorder="1" applyAlignment="1">
      <alignment horizontal="right" vertical="center"/>
    </xf>
    <xf numFmtId="179" fontId="10" fillId="0" borderId="33" xfId="0" applyNumberFormat="1" applyFont="1" applyFill="1" applyBorder="1" applyAlignment="1">
      <alignment vertical="center"/>
    </xf>
    <xf numFmtId="179" fontId="10" fillId="2" borderId="33" xfId="0" applyNumberFormat="1" applyFont="1" applyFill="1" applyBorder="1" applyAlignment="1">
      <alignment vertical="center"/>
    </xf>
    <xf numFmtId="178" fontId="10" fillId="0" borderId="0" xfId="0" applyNumberFormat="1" applyFont="1" applyFill="1" applyBorder="1" applyAlignment="1">
      <alignment horizontal="left" vertical="center"/>
    </xf>
    <xf numFmtId="179" fontId="10" fillId="0" borderId="0" xfId="0" applyNumberFormat="1" applyFont="1" applyFill="1" applyBorder="1" applyAlignment="1">
      <alignment vertical="center"/>
    </xf>
    <xf numFmtId="181" fontId="14" fillId="0" borderId="37" xfId="0" applyNumberFormat="1" applyFont="1" applyFill="1" applyBorder="1" applyAlignment="1">
      <alignment horizontal="center" vertical="center"/>
    </xf>
    <xf numFmtId="181" fontId="14" fillId="2" borderId="38" xfId="0" applyNumberFormat="1" applyFont="1" applyFill="1" applyBorder="1" applyAlignment="1">
      <alignment vertical="center"/>
    </xf>
    <xf numFmtId="181" fontId="14" fillId="0" borderId="39" xfId="0" applyNumberFormat="1" applyFont="1" applyFill="1" applyBorder="1" applyAlignment="1">
      <alignment horizontal="center" vertical="center"/>
    </xf>
    <xf numFmtId="181" fontId="14" fillId="2" borderId="40" xfId="0" applyNumberFormat="1" applyFont="1" applyFill="1" applyBorder="1" applyAlignment="1">
      <alignment vertical="center"/>
    </xf>
    <xf numFmtId="181" fontId="14" fillId="0" borderId="40" xfId="0" applyNumberFormat="1" applyFont="1" applyFill="1" applyBorder="1" applyAlignment="1">
      <alignment vertical="center"/>
    </xf>
    <xf numFmtId="10" fontId="14" fillId="0" borderId="40" xfId="0" applyNumberFormat="1" applyFont="1" applyFill="1" applyBorder="1" applyAlignment="1">
      <alignment vertical="center"/>
    </xf>
    <xf numFmtId="179" fontId="10" fillId="0" borderId="24" xfId="2" applyNumberFormat="1" applyFont="1" applyFill="1" applyBorder="1" applyAlignment="1">
      <alignment vertical="center"/>
    </xf>
    <xf numFmtId="176" fontId="10" fillId="0" borderId="0" xfId="2" applyNumberFormat="1" applyFont="1" applyFill="1" applyBorder="1" applyAlignment="1">
      <alignment horizontal="right" vertical="center"/>
    </xf>
    <xf numFmtId="176" fontId="10" fillId="0" borderId="0" xfId="2" applyNumberFormat="1" applyFont="1" applyFill="1" applyBorder="1" applyAlignment="1">
      <alignment horizontal="right" vertical="center"/>
    </xf>
    <xf numFmtId="176" fontId="10" fillId="0" borderId="0" xfId="2" applyNumberFormat="1" applyFont="1" applyFill="1" applyBorder="1" applyAlignment="1">
      <alignment horizontal="right" vertical="center"/>
    </xf>
    <xf numFmtId="178" fontId="10" fillId="0" borderId="31" xfId="0" applyNumberFormat="1" applyFont="1" applyFill="1" applyBorder="1" applyAlignment="1">
      <alignment horizontal="center" vertical="center"/>
    </xf>
    <xf numFmtId="178" fontId="10" fillId="0" borderId="32" xfId="0" applyNumberFormat="1" applyFont="1" applyFill="1" applyBorder="1" applyAlignment="1">
      <alignment horizontal="center" vertical="center"/>
    </xf>
    <xf numFmtId="178" fontId="10" fillId="0" borderId="33" xfId="0" applyNumberFormat="1" applyFont="1" applyFill="1" applyBorder="1" applyAlignment="1">
      <alignment horizontal="center" vertical="center"/>
    </xf>
    <xf numFmtId="178" fontId="10" fillId="0" borderId="31" xfId="0" applyNumberFormat="1" applyFont="1" applyFill="1" applyBorder="1" applyAlignment="1">
      <alignment horizontal="left" vertical="center"/>
    </xf>
    <xf numFmtId="178" fontId="10" fillId="0" borderId="32" xfId="0" applyNumberFormat="1" applyFont="1" applyFill="1" applyBorder="1" applyAlignment="1">
      <alignment horizontal="left" vertical="center"/>
    </xf>
    <xf numFmtId="176" fontId="10" fillId="0" borderId="0" xfId="2" applyNumberFormat="1" applyFont="1" applyFill="1" applyBorder="1" applyAlignment="1">
      <alignment horizontal="right" vertical="center"/>
    </xf>
    <xf numFmtId="38" fontId="12" fillId="0" borderId="0" xfId="2" applyFont="1" applyFill="1" applyAlignment="1">
      <alignment horizontal="left" vertical="center"/>
    </xf>
    <xf numFmtId="38" fontId="10" fillId="0" borderId="17" xfId="2" applyFont="1" applyFill="1" applyBorder="1" applyAlignment="1">
      <alignment horizontal="center" vertical="center"/>
    </xf>
    <xf numFmtId="38" fontId="10" fillId="0" borderId="21" xfId="2" applyFont="1" applyFill="1" applyBorder="1" applyAlignment="1">
      <alignment horizontal="center" vertical="center"/>
    </xf>
    <xf numFmtId="38" fontId="10" fillId="0" borderId="18" xfId="2" applyFont="1" applyFill="1" applyBorder="1" applyAlignment="1">
      <alignment horizontal="center" vertical="center"/>
    </xf>
    <xf numFmtId="38" fontId="10" fillId="0" borderId="19" xfId="2" applyFont="1" applyFill="1" applyBorder="1" applyAlignment="1">
      <alignment horizontal="center" vertical="center"/>
    </xf>
    <xf numFmtId="38" fontId="10" fillId="0" borderId="20" xfId="2" applyFont="1" applyFill="1" applyBorder="1" applyAlignment="1">
      <alignment horizontal="center" vertical="center"/>
    </xf>
    <xf numFmtId="38" fontId="10" fillId="0" borderId="44" xfId="2" applyFont="1" applyFill="1" applyBorder="1" applyAlignment="1">
      <alignment vertical="center"/>
    </xf>
    <xf numFmtId="178" fontId="10" fillId="0" borderId="31" xfId="0" applyNumberFormat="1" applyFont="1" applyFill="1" applyBorder="1" applyAlignment="1">
      <alignment horizontal="center" vertical="center"/>
    </xf>
    <xf numFmtId="178" fontId="10" fillId="0" borderId="32" xfId="0" applyNumberFormat="1" applyFont="1" applyFill="1" applyBorder="1" applyAlignment="1">
      <alignment horizontal="center" vertical="center"/>
    </xf>
    <xf numFmtId="178" fontId="10" fillId="0" borderId="33" xfId="0" applyNumberFormat="1" applyFont="1" applyFill="1" applyBorder="1" applyAlignment="1">
      <alignment horizontal="center" vertical="center"/>
    </xf>
    <xf numFmtId="178" fontId="10" fillId="0" borderId="31" xfId="0" applyNumberFormat="1" applyFont="1" applyFill="1" applyBorder="1" applyAlignment="1">
      <alignment horizontal="left" vertical="center"/>
    </xf>
    <xf numFmtId="178" fontId="10" fillId="0" borderId="32" xfId="0" applyNumberFormat="1" applyFont="1" applyFill="1" applyBorder="1" applyAlignment="1">
      <alignment horizontal="left" vertical="center"/>
    </xf>
    <xf numFmtId="176" fontId="10" fillId="0" borderId="0" xfId="2" applyNumberFormat="1" applyFont="1" applyFill="1" applyBorder="1" applyAlignment="1">
      <alignment horizontal="right" vertical="center"/>
    </xf>
    <xf numFmtId="38" fontId="12" fillId="0" borderId="0" xfId="2" applyFont="1" applyFill="1" applyAlignment="1">
      <alignment horizontal="left" vertical="center"/>
    </xf>
    <xf numFmtId="38" fontId="10" fillId="0" borderId="17" xfId="2" applyFont="1" applyFill="1" applyBorder="1" applyAlignment="1">
      <alignment horizontal="center" vertical="center"/>
    </xf>
    <xf numFmtId="38" fontId="10" fillId="0" borderId="21" xfId="2" applyFont="1" applyFill="1" applyBorder="1" applyAlignment="1">
      <alignment horizontal="center" vertical="center"/>
    </xf>
    <xf numFmtId="38" fontId="10" fillId="0" borderId="18" xfId="2" applyFont="1" applyFill="1" applyBorder="1" applyAlignment="1">
      <alignment horizontal="center" vertical="center"/>
    </xf>
    <xf numFmtId="38" fontId="10" fillId="0" borderId="19" xfId="2" applyFont="1" applyFill="1" applyBorder="1" applyAlignment="1">
      <alignment horizontal="center" vertical="center"/>
    </xf>
    <xf numFmtId="38" fontId="10" fillId="0" borderId="20" xfId="2" applyFont="1" applyFill="1" applyBorder="1" applyAlignment="1">
      <alignment horizontal="center" vertical="center"/>
    </xf>
    <xf numFmtId="38" fontId="10" fillId="0" borderId="44" xfId="2" applyFont="1" applyFill="1" applyBorder="1" applyAlignment="1">
      <alignment vertical="center"/>
    </xf>
    <xf numFmtId="178" fontId="10" fillId="0" borderId="31" xfId="0" applyNumberFormat="1" applyFont="1" applyFill="1" applyBorder="1" applyAlignment="1">
      <alignment horizontal="center" vertical="center"/>
    </xf>
    <xf numFmtId="178" fontId="10" fillId="0" borderId="32" xfId="0" applyNumberFormat="1" applyFont="1" applyFill="1" applyBorder="1" applyAlignment="1">
      <alignment horizontal="center" vertical="center"/>
    </xf>
    <xf numFmtId="178" fontId="10" fillId="0" borderId="33" xfId="0" applyNumberFormat="1" applyFont="1" applyFill="1" applyBorder="1" applyAlignment="1">
      <alignment horizontal="center" vertical="center"/>
    </xf>
    <xf numFmtId="178" fontId="10" fillId="0" borderId="31" xfId="0" applyNumberFormat="1" applyFont="1" applyFill="1" applyBorder="1" applyAlignment="1">
      <alignment horizontal="left" vertical="center"/>
    </xf>
    <xf numFmtId="178" fontId="10" fillId="0" borderId="32" xfId="0" applyNumberFormat="1" applyFont="1" applyFill="1" applyBorder="1" applyAlignment="1">
      <alignment horizontal="left" vertical="center"/>
    </xf>
    <xf numFmtId="176" fontId="10" fillId="0" borderId="0" xfId="2" applyNumberFormat="1" applyFont="1" applyFill="1" applyBorder="1" applyAlignment="1">
      <alignment horizontal="right" vertical="center"/>
    </xf>
    <xf numFmtId="38" fontId="12" fillId="0" borderId="0" xfId="2" applyFont="1" applyFill="1" applyAlignment="1">
      <alignment horizontal="left" vertical="center"/>
    </xf>
    <xf numFmtId="38" fontId="10" fillId="0" borderId="17" xfId="2" applyFont="1" applyFill="1" applyBorder="1" applyAlignment="1">
      <alignment horizontal="center" vertical="center"/>
    </xf>
    <xf numFmtId="38" fontId="10" fillId="0" borderId="21" xfId="2" applyFont="1" applyFill="1" applyBorder="1" applyAlignment="1">
      <alignment horizontal="center" vertical="center"/>
    </xf>
    <xf numFmtId="38" fontId="10" fillId="0" borderId="18" xfId="2" applyFont="1" applyFill="1" applyBorder="1" applyAlignment="1">
      <alignment horizontal="center" vertical="center"/>
    </xf>
    <xf numFmtId="38" fontId="10" fillId="0" borderId="19" xfId="2" applyFont="1" applyFill="1" applyBorder="1" applyAlignment="1">
      <alignment horizontal="center" vertical="center"/>
    </xf>
    <xf numFmtId="38" fontId="10" fillId="0" borderId="20" xfId="2" applyFont="1" applyFill="1" applyBorder="1" applyAlignment="1">
      <alignment horizontal="center" vertical="center"/>
    </xf>
    <xf numFmtId="38" fontId="10" fillId="0" borderId="44" xfId="2" applyFont="1" applyFill="1" applyBorder="1" applyAlignment="1">
      <alignment vertical="center"/>
    </xf>
    <xf numFmtId="179" fontId="10" fillId="0" borderId="7" xfId="2" applyNumberFormat="1" applyFont="1" applyFill="1" applyBorder="1" applyAlignment="1" applyProtection="1">
      <alignment vertical="center"/>
    </xf>
    <xf numFmtId="179" fontId="10" fillId="2" borderId="6" xfId="2" applyNumberFormat="1" applyFont="1" applyFill="1" applyBorder="1" applyAlignment="1" applyProtection="1">
      <alignment vertical="center"/>
      <protection locked="0"/>
    </xf>
    <xf numFmtId="179" fontId="10" fillId="2" borderId="10" xfId="2" applyNumberFormat="1" applyFont="1" applyFill="1" applyBorder="1" applyAlignment="1" applyProtection="1">
      <alignment vertical="center"/>
      <protection locked="0"/>
    </xf>
    <xf numFmtId="179" fontId="10" fillId="2" borderId="7" xfId="2" applyNumberFormat="1" applyFont="1" applyFill="1" applyBorder="1" applyAlignment="1" applyProtection="1">
      <alignment vertical="center"/>
      <protection locked="0"/>
    </xf>
    <xf numFmtId="179" fontId="10" fillId="2" borderId="8" xfId="2" applyNumberFormat="1" applyFont="1" applyFill="1" applyBorder="1" applyAlignment="1" applyProtection="1">
      <alignment vertical="center"/>
      <protection locked="0"/>
    </xf>
    <xf numFmtId="179" fontId="10" fillId="2" borderId="11" xfId="2" applyNumberFormat="1" applyFont="1" applyFill="1" applyBorder="1" applyAlignment="1" applyProtection="1">
      <alignment vertical="center"/>
      <protection locked="0"/>
    </xf>
    <xf numFmtId="179" fontId="10" fillId="2" borderId="12" xfId="2" applyNumberFormat="1" applyFont="1" applyFill="1" applyBorder="1" applyAlignment="1" applyProtection="1">
      <alignment vertical="center"/>
      <protection locked="0"/>
    </xf>
    <xf numFmtId="179" fontId="10" fillId="2" borderId="27" xfId="2" applyNumberFormat="1" applyFont="1" applyFill="1" applyBorder="1" applyAlignment="1" applyProtection="1">
      <alignment vertical="center"/>
      <protection locked="0"/>
    </xf>
    <xf numFmtId="179" fontId="10" fillId="2" borderId="24" xfId="2" applyNumberFormat="1" applyFont="1" applyFill="1" applyBorder="1" applyAlignment="1" applyProtection="1">
      <alignment vertical="center"/>
      <protection locked="0"/>
    </xf>
    <xf numFmtId="178" fontId="10" fillId="2" borderId="34" xfId="0" applyNumberFormat="1" applyFont="1" applyFill="1" applyBorder="1" applyAlignment="1" applyProtection="1">
      <alignment vertical="center"/>
      <protection locked="0"/>
    </xf>
    <xf numFmtId="178" fontId="10" fillId="2" borderId="34" xfId="2" applyNumberFormat="1" applyFont="1" applyFill="1" applyBorder="1" applyAlignment="1" applyProtection="1">
      <alignment vertical="center"/>
      <protection locked="0"/>
    </xf>
    <xf numFmtId="179" fontId="10" fillId="2" borderId="33" xfId="0" applyNumberFormat="1" applyFont="1" applyFill="1" applyBorder="1" applyAlignment="1" applyProtection="1">
      <alignment vertical="center"/>
      <protection locked="0"/>
    </xf>
    <xf numFmtId="181" fontId="14" fillId="2" borderId="38" xfId="0" applyNumberFormat="1" applyFont="1" applyFill="1" applyBorder="1" applyAlignment="1" applyProtection="1">
      <alignment vertical="center"/>
      <protection locked="0"/>
    </xf>
    <xf numFmtId="181" fontId="14" fillId="2" borderId="40" xfId="0" applyNumberFormat="1" applyFont="1" applyFill="1" applyBorder="1" applyAlignment="1" applyProtection="1">
      <alignment vertical="center"/>
      <protection locked="0"/>
    </xf>
    <xf numFmtId="180" fontId="10" fillId="2" borderId="42" xfId="2" applyNumberFormat="1" applyFont="1" applyFill="1" applyBorder="1" applyAlignment="1" applyProtection="1">
      <alignment vertical="center"/>
      <protection locked="0"/>
    </xf>
    <xf numFmtId="178" fontId="10" fillId="0" borderId="31" xfId="0" applyNumberFormat="1" applyFont="1" applyFill="1" applyBorder="1" applyAlignment="1">
      <alignment horizontal="center" vertical="center"/>
    </xf>
    <xf numFmtId="178" fontId="10" fillId="0" borderId="32" xfId="0" applyNumberFormat="1" applyFont="1" applyFill="1" applyBorder="1" applyAlignment="1">
      <alignment horizontal="center" vertical="center"/>
    </xf>
    <xf numFmtId="178" fontId="10" fillId="0" borderId="33" xfId="0" applyNumberFormat="1" applyFont="1" applyFill="1" applyBorder="1" applyAlignment="1">
      <alignment horizontal="center" vertical="center"/>
    </xf>
    <xf numFmtId="178" fontId="10" fillId="0" borderId="31" xfId="0" applyNumberFormat="1" applyFont="1" applyFill="1" applyBorder="1" applyAlignment="1">
      <alignment horizontal="left" vertical="center"/>
    </xf>
    <xf numFmtId="178" fontId="10" fillId="0" borderId="32" xfId="0" applyNumberFormat="1" applyFont="1" applyFill="1" applyBorder="1" applyAlignment="1">
      <alignment horizontal="left" vertical="center"/>
    </xf>
    <xf numFmtId="176" fontId="10" fillId="0" borderId="0" xfId="2" applyNumberFormat="1" applyFont="1" applyFill="1" applyBorder="1" applyAlignment="1">
      <alignment horizontal="right" vertical="center"/>
    </xf>
    <xf numFmtId="38" fontId="12" fillId="0" borderId="0" xfId="2" applyFont="1" applyFill="1" applyAlignment="1">
      <alignment horizontal="left" vertical="center"/>
    </xf>
    <xf numFmtId="38" fontId="10" fillId="0" borderId="17" xfId="2" applyFont="1" applyFill="1" applyBorder="1" applyAlignment="1">
      <alignment horizontal="center" vertical="center"/>
    </xf>
    <xf numFmtId="38" fontId="10" fillId="0" borderId="21" xfId="2" applyFont="1" applyFill="1" applyBorder="1" applyAlignment="1">
      <alignment horizontal="center" vertical="center"/>
    </xf>
    <xf numFmtId="38" fontId="10" fillId="0" borderId="18" xfId="2" applyFont="1" applyFill="1" applyBorder="1" applyAlignment="1">
      <alignment horizontal="center" vertical="center"/>
    </xf>
    <xf numFmtId="38" fontId="10" fillId="0" borderId="19" xfId="2" applyFont="1" applyFill="1" applyBorder="1" applyAlignment="1">
      <alignment horizontal="center" vertical="center"/>
    </xf>
    <xf numFmtId="38" fontId="10" fillId="0" borderId="20" xfId="2" applyFont="1" applyFill="1" applyBorder="1" applyAlignment="1">
      <alignment horizontal="center" vertical="center"/>
    </xf>
    <xf numFmtId="38" fontId="10" fillId="0" borderId="44" xfId="2" applyFont="1" applyFill="1" applyBorder="1" applyAlignment="1">
      <alignment vertical="center"/>
    </xf>
    <xf numFmtId="178" fontId="10" fillId="0" borderId="31" xfId="0" applyNumberFormat="1" applyFont="1" applyFill="1" applyBorder="1" applyAlignment="1">
      <alignment horizontal="center" vertical="center"/>
    </xf>
    <xf numFmtId="178" fontId="10" fillId="0" borderId="32" xfId="0" applyNumberFormat="1" applyFont="1" applyFill="1" applyBorder="1" applyAlignment="1">
      <alignment horizontal="center" vertical="center"/>
    </xf>
    <xf numFmtId="178" fontId="10" fillId="0" borderId="33" xfId="0" applyNumberFormat="1" applyFont="1" applyFill="1" applyBorder="1" applyAlignment="1">
      <alignment horizontal="center" vertical="center"/>
    </xf>
    <xf numFmtId="178" fontId="10" fillId="0" borderId="31" xfId="0" applyNumberFormat="1" applyFont="1" applyFill="1" applyBorder="1" applyAlignment="1">
      <alignment horizontal="left" vertical="center"/>
    </xf>
    <xf numFmtId="178" fontId="10" fillId="0" borderId="32" xfId="0" applyNumberFormat="1" applyFont="1" applyFill="1" applyBorder="1" applyAlignment="1">
      <alignment horizontal="left" vertical="center"/>
    </xf>
    <xf numFmtId="176" fontId="10" fillId="0" borderId="0" xfId="2" applyNumberFormat="1" applyFont="1" applyFill="1" applyBorder="1" applyAlignment="1">
      <alignment horizontal="right" vertical="center"/>
    </xf>
    <xf numFmtId="38" fontId="12" fillId="0" borderId="0" xfId="2" applyFont="1" applyFill="1" applyAlignment="1">
      <alignment horizontal="left" vertical="center"/>
    </xf>
    <xf numFmtId="38" fontId="10" fillId="0" borderId="17" xfId="2" applyFont="1" applyFill="1" applyBorder="1" applyAlignment="1">
      <alignment horizontal="center" vertical="center"/>
    </xf>
    <xf numFmtId="38" fontId="10" fillId="0" borderId="21" xfId="2" applyFont="1" applyFill="1" applyBorder="1" applyAlignment="1">
      <alignment horizontal="center" vertical="center"/>
    </xf>
    <xf numFmtId="38" fontId="10" fillId="0" borderId="18" xfId="2" applyFont="1" applyFill="1" applyBorder="1" applyAlignment="1">
      <alignment horizontal="center" vertical="center"/>
    </xf>
    <xf numFmtId="38" fontId="10" fillId="0" borderId="19" xfId="2" applyFont="1" applyFill="1" applyBorder="1" applyAlignment="1">
      <alignment horizontal="center" vertical="center"/>
    </xf>
    <xf numFmtId="38" fontId="10" fillId="0" borderId="20" xfId="2" applyFont="1" applyFill="1" applyBorder="1" applyAlignment="1">
      <alignment horizontal="center" vertical="center"/>
    </xf>
    <xf numFmtId="38" fontId="10" fillId="0" borderId="44" xfId="2" applyFont="1" applyFill="1" applyBorder="1" applyAlignment="1">
      <alignment vertical="center"/>
    </xf>
    <xf numFmtId="178" fontId="10" fillId="0" borderId="31" xfId="0" applyNumberFormat="1" applyFont="1" applyFill="1" applyBorder="1" applyAlignment="1">
      <alignment horizontal="center" vertical="center"/>
    </xf>
    <xf numFmtId="178" fontId="10" fillId="0" borderId="32" xfId="0" applyNumberFormat="1" applyFont="1" applyFill="1" applyBorder="1" applyAlignment="1">
      <alignment horizontal="center" vertical="center"/>
    </xf>
    <xf numFmtId="178" fontId="10" fillId="0" borderId="33" xfId="0" applyNumberFormat="1" applyFont="1" applyFill="1" applyBorder="1" applyAlignment="1">
      <alignment horizontal="center" vertical="center"/>
    </xf>
    <xf numFmtId="178" fontId="10" fillId="0" borderId="31" xfId="0" applyNumberFormat="1" applyFont="1" applyFill="1" applyBorder="1" applyAlignment="1">
      <alignment horizontal="left" vertical="center"/>
    </xf>
    <xf numFmtId="178" fontId="10" fillId="0" borderId="32" xfId="0" applyNumberFormat="1" applyFont="1" applyFill="1" applyBorder="1" applyAlignment="1">
      <alignment horizontal="left" vertical="center"/>
    </xf>
    <xf numFmtId="176" fontId="10" fillId="0" borderId="0" xfId="2" applyNumberFormat="1" applyFont="1" applyFill="1" applyBorder="1" applyAlignment="1">
      <alignment horizontal="right" vertical="center"/>
    </xf>
    <xf numFmtId="38" fontId="12" fillId="0" borderId="0" xfId="2" applyFont="1" applyFill="1" applyAlignment="1">
      <alignment horizontal="left" vertical="center"/>
    </xf>
    <xf numFmtId="38" fontId="10" fillId="0" borderId="17" xfId="2" applyFont="1" applyFill="1" applyBorder="1" applyAlignment="1">
      <alignment horizontal="center" vertical="center"/>
    </xf>
    <xf numFmtId="38" fontId="10" fillId="0" borderId="21" xfId="2" applyFont="1" applyFill="1" applyBorder="1" applyAlignment="1">
      <alignment horizontal="center" vertical="center"/>
    </xf>
    <xf numFmtId="38" fontId="10" fillId="0" borderId="18" xfId="2" applyFont="1" applyFill="1" applyBorder="1" applyAlignment="1">
      <alignment horizontal="center" vertical="center"/>
    </xf>
    <xf numFmtId="38" fontId="10" fillId="0" borderId="19" xfId="2" applyFont="1" applyFill="1" applyBorder="1" applyAlignment="1">
      <alignment horizontal="center" vertical="center"/>
    </xf>
    <xf numFmtId="38" fontId="10" fillId="0" borderId="20" xfId="2" applyFont="1" applyFill="1" applyBorder="1" applyAlignment="1">
      <alignment horizontal="center" vertical="center"/>
    </xf>
    <xf numFmtId="38" fontId="10" fillId="0" borderId="44" xfId="2" applyFont="1" applyFill="1" applyBorder="1" applyAlignment="1">
      <alignment vertical="center"/>
    </xf>
    <xf numFmtId="178" fontId="10" fillId="0" borderId="31" xfId="0" applyNumberFormat="1" applyFont="1" applyFill="1" applyBorder="1" applyAlignment="1">
      <alignment horizontal="center" vertical="center"/>
    </xf>
    <xf numFmtId="178" fontId="10" fillId="0" borderId="32" xfId="0" applyNumberFormat="1" applyFont="1" applyFill="1" applyBorder="1" applyAlignment="1">
      <alignment horizontal="center" vertical="center"/>
    </xf>
    <xf numFmtId="178" fontId="10" fillId="0" borderId="33" xfId="0" applyNumberFormat="1" applyFont="1" applyFill="1" applyBorder="1" applyAlignment="1">
      <alignment horizontal="center" vertical="center"/>
    </xf>
    <xf numFmtId="178" fontId="10" fillId="0" borderId="31" xfId="0" applyNumberFormat="1" applyFont="1" applyFill="1" applyBorder="1" applyAlignment="1">
      <alignment horizontal="left" vertical="center"/>
    </xf>
    <xf numFmtId="178" fontId="10" fillId="0" borderId="32" xfId="0" applyNumberFormat="1" applyFont="1" applyFill="1" applyBorder="1" applyAlignment="1">
      <alignment horizontal="left" vertical="center"/>
    </xf>
    <xf numFmtId="38" fontId="9" fillId="0" borderId="0" xfId="2" applyFont="1" applyFill="1" applyAlignment="1">
      <alignment horizontal="center" vertical="center"/>
    </xf>
    <xf numFmtId="176" fontId="10" fillId="0" borderId="0" xfId="2" applyNumberFormat="1" applyFont="1" applyFill="1" applyBorder="1" applyAlignment="1">
      <alignment horizontal="right" vertical="center"/>
    </xf>
    <xf numFmtId="38" fontId="12" fillId="0" borderId="0" xfId="2" applyFont="1" applyFill="1" applyAlignment="1">
      <alignment horizontal="left" vertical="center"/>
    </xf>
    <xf numFmtId="38" fontId="10" fillId="0" borderId="17" xfId="2" applyFont="1" applyFill="1" applyBorder="1" applyAlignment="1">
      <alignment horizontal="center" vertical="center"/>
    </xf>
    <xf numFmtId="38" fontId="10" fillId="0" borderId="21" xfId="2" applyFont="1" applyFill="1" applyBorder="1" applyAlignment="1">
      <alignment horizontal="center" vertical="center"/>
    </xf>
    <xf numFmtId="38" fontId="10" fillId="0" borderId="18" xfId="2" applyFont="1" applyFill="1" applyBorder="1" applyAlignment="1">
      <alignment horizontal="center" vertical="center"/>
    </xf>
    <xf numFmtId="38" fontId="10" fillId="0" borderId="19" xfId="2" applyFont="1" applyFill="1" applyBorder="1" applyAlignment="1">
      <alignment horizontal="center" vertical="center"/>
    </xf>
    <xf numFmtId="38" fontId="10" fillId="0" borderId="20" xfId="2" applyFont="1" applyFill="1" applyBorder="1" applyAlignment="1">
      <alignment horizontal="center" vertical="center"/>
    </xf>
    <xf numFmtId="38" fontId="10" fillId="0" borderId="44" xfId="2" applyFont="1" applyFill="1" applyBorder="1" applyAlignment="1">
      <alignment vertical="center"/>
    </xf>
  </cellXfs>
  <cellStyles count="18">
    <cellStyle name="桁区切り 2" xfId="3"/>
    <cellStyle name="桁区切り 2 2" xfId="8"/>
    <cellStyle name="桁区切り 2 2 2" xfId="9"/>
    <cellStyle name="桁区切り 3" xfId="2"/>
    <cellStyle name="標準" xfId="0" builtinId="0"/>
    <cellStyle name="標準 2" xfId="4"/>
    <cellStyle name="標準 2 2" xfId="11"/>
    <cellStyle name="標準 2 3" xfId="10"/>
    <cellStyle name="標準 2_年齢別人口(H25.1)" xfId="12"/>
    <cellStyle name="標準 3" xfId="5"/>
    <cellStyle name="標準 3 2" xfId="7"/>
    <cellStyle name="標準 4" xfId="1"/>
    <cellStyle name="標準 4 2" xfId="14"/>
    <cellStyle name="標準 5" xfId="6"/>
    <cellStyle name="標準 5 2" xfId="15"/>
    <cellStyle name="標準 6" xfId="16"/>
    <cellStyle name="標準 7" xfId="13"/>
    <cellStyle name="標準 8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view="pageBreakPreview" topLeftCell="A34" zoomScaleNormal="100" zoomScaleSheetLayoutView="100" workbookViewId="0">
      <selection activeCell="D45" sqref="D45"/>
    </sheetView>
  </sheetViews>
  <sheetFormatPr defaultRowHeight="18.75" x14ac:dyDescent="0.4"/>
  <cols>
    <col min="1" max="1" width="15" style="1" customWidth="1"/>
    <col min="2" max="5" width="16.125" style="1" customWidth="1"/>
    <col min="6" max="16384" width="9" style="41"/>
  </cols>
  <sheetData>
    <row r="1" spans="1:6" ht="19.5" x14ac:dyDescent="0.4">
      <c r="A1" s="159" t="s">
        <v>0</v>
      </c>
      <c r="B1" s="159"/>
      <c r="C1" s="159"/>
      <c r="D1" s="159"/>
      <c r="E1" s="159"/>
    </row>
    <row r="2" spans="1:6" s="42" customFormat="1" ht="13.5" x14ac:dyDescent="0.4">
      <c r="A2" s="2"/>
      <c r="B2" s="2"/>
      <c r="C2" s="2"/>
      <c r="D2" s="160" t="s">
        <v>41</v>
      </c>
      <c r="E2" s="160"/>
    </row>
    <row r="3" spans="1:6" s="42" customFormat="1" ht="13.5" x14ac:dyDescent="0.4">
      <c r="A3" s="2"/>
      <c r="B3" s="2"/>
      <c r="C3" s="2"/>
      <c r="D3" s="58"/>
      <c r="E3" s="58"/>
    </row>
    <row r="4" spans="1:6" s="42" customFormat="1" ht="14.25" thickBot="1" x14ac:dyDescent="0.45">
      <c r="A4" s="3" t="s">
        <v>1</v>
      </c>
      <c r="B4" s="4" t="s">
        <v>2</v>
      </c>
      <c r="C4" s="5" t="s">
        <v>3</v>
      </c>
      <c r="D4" s="5" t="s">
        <v>4</v>
      </c>
      <c r="E4" s="6" t="s">
        <v>5</v>
      </c>
    </row>
    <row r="5" spans="1:6" s="42" customFormat="1" ht="14.25" thickTop="1" x14ac:dyDescent="0.4">
      <c r="A5" s="7" t="s">
        <v>6</v>
      </c>
      <c r="B5" s="23">
        <v>40740</v>
      </c>
      <c r="C5" s="24">
        <f>SUM(D5:E5)</f>
        <v>80617</v>
      </c>
      <c r="D5" s="25">
        <v>38686</v>
      </c>
      <c r="E5" s="26">
        <v>41931</v>
      </c>
      <c r="F5" s="43"/>
    </row>
    <row r="6" spans="1:6" s="42" customFormat="1" ht="13.5" x14ac:dyDescent="0.4">
      <c r="A6" s="8" t="s">
        <v>7</v>
      </c>
      <c r="B6" s="27">
        <v>1528</v>
      </c>
      <c r="C6" s="24">
        <f t="shared" ref="C6:C9" si="0">SUM(D6:E6)</f>
        <v>2792</v>
      </c>
      <c r="D6" s="28">
        <v>1330</v>
      </c>
      <c r="E6" s="29">
        <v>1462</v>
      </c>
      <c r="F6" s="43"/>
    </row>
    <row r="7" spans="1:6" s="42" customFormat="1" ht="13.5" x14ac:dyDescent="0.4">
      <c r="A7" s="8" t="s">
        <v>8</v>
      </c>
      <c r="B7" s="27">
        <v>5826</v>
      </c>
      <c r="C7" s="24">
        <f t="shared" si="0"/>
        <v>11893</v>
      </c>
      <c r="D7" s="28">
        <v>5679</v>
      </c>
      <c r="E7" s="29">
        <v>6214</v>
      </c>
      <c r="F7" s="43"/>
    </row>
    <row r="8" spans="1:6" s="42" customFormat="1" ht="14.25" thickBot="1" x14ac:dyDescent="0.45">
      <c r="A8" s="8" t="s">
        <v>9</v>
      </c>
      <c r="B8" s="27">
        <v>2962</v>
      </c>
      <c r="C8" s="57">
        <f t="shared" si="0"/>
        <v>6139</v>
      </c>
      <c r="D8" s="28">
        <v>2906</v>
      </c>
      <c r="E8" s="29">
        <v>3233</v>
      </c>
      <c r="F8" s="43"/>
    </row>
    <row r="9" spans="1:6" s="42" customFormat="1" ht="14.25" thickTop="1" x14ac:dyDescent="0.4">
      <c r="A9" s="9" t="s">
        <v>10</v>
      </c>
      <c r="B9" s="30">
        <f>B5+B6+B7+B8</f>
        <v>51056</v>
      </c>
      <c r="C9" s="37">
        <f t="shared" si="0"/>
        <v>101441</v>
      </c>
      <c r="D9" s="31">
        <f>D5+D6+D7+D8</f>
        <v>48601</v>
      </c>
      <c r="E9" s="32">
        <f>E5+E6+E7+E8</f>
        <v>52840</v>
      </c>
    </row>
    <row r="10" spans="1:6" s="42" customFormat="1" ht="13.5" x14ac:dyDescent="0.4">
      <c r="A10" s="2"/>
      <c r="B10" s="2"/>
      <c r="C10" s="2"/>
      <c r="D10" s="2"/>
      <c r="E10" s="2"/>
    </row>
    <row r="11" spans="1:6" s="42" customFormat="1" ht="13.5" x14ac:dyDescent="0.4">
      <c r="A11" s="161" t="s">
        <v>11</v>
      </c>
      <c r="B11" s="161"/>
      <c r="C11" s="161"/>
      <c r="D11" s="161"/>
      <c r="E11" s="161"/>
    </row>
    <row r="12" spans="1:6" s="42" customFormat="1" ht="13.5" x14ac:dyDescent="0.4">
      <c r="A12" s="162" t="s">
        <v>12</v>
      </c>
      <c r="B12" s="164" t="s">
        <v>13</v>
      </c>
      <c r="C12" s="165"/>
      <c r="D12" s="165"/>
      <c r="E12" s="166"/>
    </row>
    <row r="13" spans="1:6" s="42" customFormat="1" ht="14.25" thickBot="1" x14ac:dyDescent="0.45">
      <c r="A13" s="163"/>
      <c r="B13" s="10" t="s">
        <v>14</v>
      </c>
      <c r="C13" s="11" t="s">
        <v>15</v>
      </c>
      <c r="D13" s="12" t="s">
        <v>16</v>
      </c>
      <c r="E13" s="13" t="s">
        <v>17</v>
      </c>
    </row>
    <row r="14" spans="1:6" s="42" customFormat="1" ht="14.25" thickTop="1" x14ac:dyDescent="0.4">
      <c r="A14" s="7" t="s">
        <v>6</v>
      </c>
      <c r="B14" s="33">
        <f>B5</f>
        <v>40740</v>
      </c>
      <c r="C14" s="23">
        <v>40750</v>
      </c>
      <c r="D14" s="34">
        <f>+B14-C14</f>
        <v>-10</v>
      </c>
      <c r="E14" s="14">
        <f>+D14/C14</f>
        <v>-2.4539877300613498E-4</v>
      </c>
    </row>
    <row r="15" spans="1:6" s="42" customFormat="1" ht="13.5" x14ac:dyDescent="0.4">
      <c r="A15" s="8" t="s">
        <v>7</v>
      </c>
      <c r="B15" s="35">
        <f>B6</f>
        <v>1528</v>
      </c>
      <c r="C15" s="27">
        <v>1534</v>
      </c>
      <c r="D15" s="36">
        <f>+B15-C15</f>
        <v>-6</v>
      </c>
      <c r="E15" s="15">
        <f>+D15/C15</f>
        <v>-3.9113428943937422E-3</v>
      </c>
    </row>
    <row r="16" spans="1:6" s="42" customFormat="1" ht="13.5" x14ac:dyDescent="0.4">
      <c r="A16" s="8" t="s">
        <v>8</v>
      </c>
      <c r="B16" s="35">
        <f>B7</f>
        <v>5826</v>
      </c>
      <c r="C16" s="27">
        <v>5843</v>
      </c>
      <c r="D16" s="36">
        <f>+B16-C16</f>
        <v>-17</v>
      </c>
      <c r="E16" s="15">
        <f>+D16/C16</f>
        <v>-2.9094643162758858E-3</v>
      </c>
    </row>
    <row r="17" spans="1:5" s="42" customFormat="1" ht="14.25" thickBot="1" x14ac:dyDescent="0.45">
      <c r="A17" s="8" t="s">
        <v>9</v>
      </c>
      <c r="B17" s="35">
        <f>B8</f>
        <v>2962</v>
      </c>
      <c r="C17" s="27">
        <v>2960</v>
      </c>
      <c r="D17" s="36">
        <f>+B17-C17</f>
        <v>2</v>
      </c>
      <c r="E17" s="15">
        <f>+D17/C17</f>
        <v>6.7567567567567571E-4</v>
      </c>
    </row>
    <row r="18" spans="1:5" s="42" customFormat="1" ht="14.25" thickTop="1" x14ac:dyDescent="0.4">
      <c r="A18" s="9" t="s">
        <v>18</v>
      </c>
      <c r="B18" s="30">
        <f>B9</f>
        <v>51056</v>
      </c>
      <c r="C18" s="30">
        <f>SUM(C14:C17)</f>
        <v>51087</v>
      </c>
      <c r="D18" s="37">
        <f>SUM(D14:D17)</f>
        <v>-31</v>
      </c>
      <c r="E18" s="16">
        <f>+D18/C18</f>
        <v>-6.0680799420596235E-4</v>
      </c>
    </row>
    <row r="19" spans="1:5" s="42" customFormat="1" ht="13.5" x14ac:dyDescent="0.4">
      <c r="A19" s="167" t="s">
        <v>34</v>
      </c>
      <c r="B19" s="167"/>
      <c r="C19" s="167"/>
      <c r="D19" s="167"/>
      <c r="E19" s="167"/>
    </row>
    <row r="20" spans="1:5" s="42" customFormat="1" ht="13.5" x14ac:dyDescent="0.4">
      <c r="A20" s="2"/>
      <c r="B20" s="2"/>
      <c r="C20" s="2"/>
      <c r="D20" s="2"/>
      <c r="E20" s="2"/>
    </row>
    <row r="21" spans="1:5" s="42" customFormat="1" ht="13.5" x14ac:dyDescent="0.4">
      <c r="A21" s="162" t="s">
        <v>12</v>
      </c>
      <c r="B21" s="164" t="s">
        <v>19</v>
      </c>
      <c r="C21" s="165"/>
      <c r="D21" s="165"/>
      <c r="E21" s="166"/>
    </row>
    <row r="22" spans="1:5" s="42" customFormat="1" ht="14.25" thickBot="1" x14ac:dyDescent="0.45">
      <c r="A22" s="163"/>
      <c r="B22" s="17" t="s">
        <v>14</v>
      </c>
      <c r="C22" s="12" t="s">
        <v>15</v>
      </c>
      <c r="D22" s="12" t="s">
        <v>16</v>
      </c>
      <c r="E22" s="13" t="s">
        <v>17</v>
      </c>
    </row>
    <row r="23" spans="1:5" s="42" customFormat="1" ht="14.25" thickTop="1" x14ac:dyDescent="0.4">
      <c r="A23" s="7" t="s">
        <v>6</v>
      </c>
      <c r="B23" s="35">
        <f>C5</f>
        <v>80617</v>
      </c>
      <c r="C23" s="38">
        <v>80650</v>
      </c>
      <c r="D23" s="34">
        <f>+B23-C23</f>
        <v>-33</v>
      </c>
      <c r="E23" s="14">
        <f>+D23/C23</f>
        <v>-4.0917544947303161E-4</v>
      </c>
    </row>
    <row r="24" spans="1:5" s="42" customFormat="1" ht="13.5" x14ac:dyDescent="0.4">
      <c r="A24" s="8" t="s">
        <v>7</v>
      </c>
      <c r="B24" s="39">
        <f>C6</f>
        <v>2792</v>
      </c>
      <c r="C24" s="28">
        <v>2807</v>
      </c>
      <c r="D24" s="36">
        <f>+B24-C24</f>
        <v>-15</v>
      </c>
      <c r="E24" s="15">
        <f>+D24/C24</f>
        <v>-5.3437833986462414E-3</v>
      </c>
    </row>
    <row r="25" spans="1:5" s="42" customFormat="1" ht="13.5" x14ac:dyDescent="0.4">
      <c r="A25" s="8" t="s">
        <v>8</v>
      </c>
      <c r="B25" s="39">
        <f>C7</f>
        <v>11893</v>
      </c>
      <c r="C25" s="28">
        <v>11931</v>
      </c>
      <c r="D25" s="36">
        <f>+B25-C25</f>
        <v>-38</v>
      </c>
      <c r="E25" s="15">
        <f>+D25/C25</f>
        <v>-3.1849803034112814E-3</v>
      </c>
    </row>
    <row r="26" spans="1:5" s="42" customFormat="1" ht="14.25" thickBot="1" x14ac:dyDescent="0.45">
      <c r="A26" s="8" t="s">
        <v>9</v>
      </c>
      <c r="B26" s="39">
        <f>C8</f>
        <v>6139</v>
      </c>
      <c r="C26" s="40">
        <v>6134</v>
      </c>
      <c r="D26" s="36">
        <f>+B26-C26</f>
        <v>5</v>
      </c>
      <c r="E26" s="15">
        <f>+D26/C26</f>
        <v>8.1512879034887514E-4</v>
      </c>
    </row>
    <row r="27" spans="1:5" s="42" customFormat="1" ht="14.25" thickTop="1" x14ac:dyDescent="0.4">
      <c r="A27" s="9" t="s">
        <v>18</v>
      </c>
      <c r="B27" s="30">
        <f>C9</f>
        <v>101441</v>
      </c>
      <c r="C27" s="37">
        <f>SUM(C23:C26)</f>
        <v>101522</v>
      </c>
      <c r="D27" s="37">
        <f>SUM(D23:D26)</f>
        <v>-81</v>
      </c>
      <c r="E27" s="16">
        <f>+D27/C27</f>
        <v>-7.9785662220996432E-4</v>
      </c>
    </row>
    <row r="28" spans="1:5" s="42" customFormat="1" ht="13.5" x14ac:dyDescent="0.4">
      <c r="A28" s="167" t="s">
        <v>35</v>
      </c>
      <c r="B28" s="167"/>
      <c r="C28" s="167"/>
      <c r="D28" s="167"/>
      <c r="E28" s="167"/>
    </row>
    <row r="29" spans="1:5" s="42" customFormat="1" ht="14.25" thickBot="1" x14ac:dyDescent="0.45">
      <c r="A29" s="2"/>
      <c r="B29" s="2"/>
      <c r="C29" s="2"/>
      <c r="D29" s="2"/>
      <c r="E29" s="2"/>
    </row>
    <row r="30" spans="1:5" s="42" customFormat="1" ht="14.25" thickBot="1" x14ac:dyDescent="0.45">
      <c r="A30" s="2"/>
      <c r="B30" s="154" t="s">
        <v>20</v>
      </c>
      <c r="C30" s="155"/>
      <c r="D30" s="156"/>
      <c r="E30" s="2"/>
    </row>
    <row r="31" spans="1:5" s="42" customFormat="1" ht="14.25" thickBot="1" x14ac:dyDescent="0.45">
      <c r="A31" s="2"/>
      <c r="B31" s="44" t="s">
        <v>21</v>
      </c>
      <c r="C31" s="44" t="s">
        <v>22</v>
      </c>
      <c r="D31" s="44" t="s">
        <v>23</v>
      </c>
      <c r="E31" s="2"/>
    </row>
    <row r="32" spans="1:5" s="42" customFormat="1" ht="14.25" thickBot="1" x14ac:dyDescent="0.45">
      <c r="A32" s="2"/>
      <c r="B32" s="45">
        <v>63</v>
      </c>
      <c r="C32" s="45">
        <v>151</v>
      </c>
      <c r="D32" s="46">
        <f>B32-C32</f>
        <v>-88</v>
      </c>
      <c r="E32" s="2"/>
    </row>
    <row r="33" spans="1:5" s="42" customFormat="1" ht="14.25" thickBot="1" x14ac:dyDescent="0.45">
      <c r="A33" s="2"/>
      <c r="B33" s="154" t="s">
        <v>24</v>
      </c>
      <c r="C33" s="155"/>
      <c r="D33" s="156"/>
      <c r="E33" s="2"/>
    </row>
    <row r="34" spans="1:5" s="42" customFormat="1" ht="14.25" thickBot="1" x14ac:dyDescent="0.45">
      <c r="A34" s="2"/>
      <c r="B34" s="44" t="s">
        <v>25</v>
      </c>
      <c r="C34" s="44" t="s">
        <v>26</v>
      </c>
      <c r="D34" s="44" t="s">
        <v>23</v>
      </c>
      <c r="E34" s="2"/>
    </row>
    <row r="35" spans="1:5" s="42" customFormat="1" ht="14.25" thickBot="1" x14ac:dyDescent="0.45">
      <c r="A35" s="2"/>
      <c r="B35" s="45">
        <v>241</v>
      </c>
      <c r="C35" s="18">
        <v>234</v>
      </c>
      <c r="D35" s="46">
        <f>B35-C35</f>
        <v>7</v>
      </c>
      <c r="E35" s="2"/>
    </row>
    <row r="36" spans="1:5" s="42" customFormat="1" ht="14.25" thickBot="1" x14ac:dyDescent="0.45">
      <c r="A36" s="2"/>
      <c r="B36" s="157" t="s">
        <v>27</v>
      </c>
      <c r="C36" s="158"/>
      <c r="D36" s="47">
        <f>D32+D35</f>
        <v>-81</v>
      </c>
      <c r="E36" s="2"/>
    </row>
    <row r="37" spans="1:5" s="42" customFormat="1" ht="14.25" thickBot="1" x14ac:dyDescent="0.45">
      <c r="A37" s="2"/>
      <c r="B37" s="157" t="s">
        <v>28</v>
      </c>
      <c r="C37" s="158"/>
      <c r="D37" s="48">
        <v>-747</v>
      </c>
      <c r="E37" s="2"/>
    </row>
    <row r="38" spans="1:5" s="42" customFormat="1" ht="13.5" x14ac:dyDescent="0.4">
      <c r="A38" s="2"/>
      <c r="B38" s="49"/>
      <c r="C38" s="49"/>
      <c r="D38" s="50"/>
      <c r="E38" s="2"/>
    </row>
    <row r="39" spans="1:5" s="42" customFormat="1" ht="14.25" thickBot="1" x14ac:dyDescent="0.45">
      <c r="A39" s="2"/>
      <c r="B39" s="2"/>
      <c r="C39" s="2"/>
      <c r="D39" s="2"/>
      <c r="E39" s="2"/>
    </row>
    <row r="40" spans="1:5" s="42" customFormat="1" ht="14.25" thickBot="1" x14ac:dyDescent="0.45">
      <c r="A40" s="2"/>
      <c r="B40" s="2"/>
      <c r="C40" s="19" t="s">
        <v>29</v>
      </c>
      <c r="D40" s="21" t="s">
        <v>30</v>
      </c>
      <c r="E40" s="2"/>
    </row>
    <row r="41" spans="1:5" s="42" customFormat="1" ht="14.25" thickTop="1" x14ac:dyDescent="0.4">
      <c r="A41" s="2"/>
      <c r="B41" s="2"/>
      <c r="C41" s="51" t="s">
        <v>36</v>
      </c>
      <c r="D41" s="52">
        <v>15303</v>
      </c>
      <c r="E41" s="2"/>
    </row>
    <row r="42" spans="1:5" s="42" customFormat="1" ht="13.5" x14ac:dyDescent="0.4">
      <c r="A42" s="2"/>
      <c r="B42" s="2"/>
      <c r="C42" s="53" t="s">
        <v>37</v>
      </c>
      <c r="D42" s="54">
        <v>55694</v>
      </c>
      <c r="E42" s="2"/>
    </row>
    <row r="43" spans="1:5" s="42" customFormat="1" ht="13.5" x14ac:dyDescent="0.4">
      <c r="A43" s="2"/>
      <c r="B43" s="2"/>
      <c r="C43" s="53" t="s">
        <v>38</v>
      </c>
      <c r="D43" s="54">
        <v>30444</v>
      </c>
      <c r="E43" s="2"/>
    </row>
    <row r="44" spans="1:5" s="42" customFormat="1" ht="13.5" x14ac:dyDescent="0.4">
      <c r="A44" s="2"/>
      <c r="B44" s="2"/>
      <c r="C44" s="53" t="s">
        <v>31</v>
      </c>
      <c r="D44" s="55">
        <v>101441</v>
      </c>
      <c r="E44" s="2"/>
    </row>
    <row r="45" spans="1:5" s="42" customFormat="1" ht="13.5" x14ac:dyDescent="0.4">
      <c r="A45" s="2"/>
      <c r="B45" s="2"/>
      <c r="C45" s="53" t="s">
        <v>32</v>
      </c>
      <c r="D45" s="56">
        <f>D43/D44</f>
        <v>0.30011533797971235</v>
      </c>
      <c r="E45" s="2"/>
    </row>
    <row r="46" spans="1:5" s="42" customFormat="1" ht="14.25" customHeight="1" thickBot="1" x14ac:dyDescent="0.45">
      <c r="A46" s="2"/>
      <c r="B46" s="2"/>
      <c r="C46" s="20" t="s">
        <v>33</v>
      </c>
      <c r="D46" s="22">
        <v>47.41</v>
      </c>
      <c r="E46" s="2"/>
    </row>
  </sheetData>
  <mergeCells count="13">
    <mergeCell ref="B30:D30"/>
    <mergeCell ref="B33:D33"/>
    <mergeCell ref="B36:C36"/>
    <mergeCell ref="B37:C37"/>
    <mergeCell ref="A1:E1"/>
    <mergeCell ref="D2:E2"/>
    <mergeCell ref="A11:E11"/>
    <mergeCell ref="A12:A13"/>
    <mergeCell ref="B12:E12"/>
    <mergeCell ref="A21:A22"/>
    <mergeCell ref="B21:E21"/>
    <mergeCell ref="A19:E19"/>
    <mergeCell ref="A28:E28"/>
  </mergeCells>
  <phoneticPr fontId="8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view="pageBreakPreview" zoomScaleNormal="100" zoomScaleSheetLayoutView="100" workbookViewId="0">
      <selection sqref="A1:XFD1048576"/>
    </sheetView>
  </sheetViews>
  <sheetFormatPr defaultRowHeight="18.75" x14ac:dyDescent="0.4"/>
  <cols>
    <col min="1" max="1" width="15" style="1" customWidth="1"/>
    <col min="2" max="5" width="16.125" style="1" customWidth="1"/>
    <col min="6" max="16384" width="9" style="41"/>
  </cols>
  <sheetData>
    <row r="1" spans="1:6" ht="19.5" x14ac:dyDescent="0.4">
      <c r="A1" s="159" t="s">
        <v>82</v>
      </c>
      <c r="B1" s="159"/>
      <c r="C1" s="159"/>
      <c r="D1" s="159"/>
      <c r="E1" s="159"/>
    </row>
    <row r="2" spans="1:6" s="42" customFormat="1" ht="13.5" x14ac:dyDescent="0.4">
      <c r="A2" s="2"/>
      <c r="B2" s="2"/>
      <c r="C2" s="2"/>
      <c r="E2" s="120" t="s">
        <v>85</v>
      </c>
    </row>
    <row r="3" spans="1:6" s="42" customFormat="1" ht="13.5" x14ac:dyDescent="0.4">
      <c r="A3" s="2"/>
      <c r="B3" s="2"/>
      <c r="C3" s="2"/>
      <c r="D3" s="120"/>
      <c r="E3" s="120"/>
    </row>
    <row r="4" spans="1:6" s="42" customFormat="1" ht="14.25" thickBot="1" x14ac:dyDescent="0.45">
      <c r="A4" s="3" t="s">
        <v>46</v>
      </c>
      <c r="B4" s="4" t="s">
        <v>47</v>
      </c>
      <c r="C4" s="5" t="s">
        <v>48</v>
      </c>
      <c r="D4" s="5" t="s">
        <v>49</v>
      </c>
      <c r="E4" s="6" t="s">
        <v>50</v>
      </c>
    </row>
    <row r="5" spans="1:6" s="42" customFormat="1" ht="14.25" thickTop="1" x14ac:dyDescent="0.4">
      <c r="A5" s="7" t="s">
        <v>51</v>
      </c>
      <c r="B5" s="101">
        <v>40933</v>
      </c>
      <c r="C5" s="100">
        <f>SUM(D5:E5)</f>
        <v>80256</v>
      </c>
      <c r="D5" s="103">
        <v>38526</v>
      </c>
      <c r="E5" s="104">
        <v>41730</v>
      </c>
      <c r="F5" s="43"/>
    </row>
    <row r="6" spans="1:6" s="42" customFormat="1" ht="13.5" x14ac:dyDescent="0.4">
      <c r="A6" s="8" t="s">
        <v>52</v>
      </c>
      <c r="B6" s="102">
        <v>1520</v>
      </c>
      <c r="C6" s="24">
        <f>SUM(D6:E6)</f>
        <v>2737</v>
      </c>
      <c r="D6" s="105">
        <v>1302</v>
      </c>
      <c r="E6" s="106">
        <v>1435</v>
      </c>
      <c r="F6" s="43"/>
    </row>
    <row r="7" spans="1:6" s="42" customFormat="1" ht="13.5" x14ac:dyDescent="0.4">
      <c r="A7" s="8" t="s">
        <v>53</v>
      </c>
      <c r="B7" s="102">
        <v>5824</v>
      </c>
      <c r="C7" s="24">
        <f>SUM(D7:E7)</f>
        <v>11762</v>
      </c>
      <c r="D7" s="105">
        <v>5601</v>
      </c>
      <c r="E7" s="106">
        <v>6161</v>
      </c>
      <c r="F7" s="43"/>
    </row>
    <row r="8" spans="1:6" s="42" customFormat="1" ht="14.25" thickBot="1" x14ac:dyDescent="0.45">
      <c r="A8" s="8" t="s">
        <v>54</v>
      </c>
      <c r="B8" s="102">
        <v>2950</v>
      </c>
      <c r="C8" s="57">
        <f>SUM(D8:E8)</f>
        <v>6052</v>
      </c>
      <c r="D8" s="105">
        <v>2861</v>
      </c>
      <c r="E8" s="106">
        <v>3191</v>
      </c>
      <c r="F8" s="43"/>
    </row>
    <row r="9" spans="1:6" s="42" customFormat="1" ht="14.25" thickTop="1" x14ac:dyDescent="0.4">
      <c r="A9" s="9" t="s">
        <v>55</v>
      </c>
      <c r="B9" s="37">
        <f>SUM(B5:B8)</f>
        <v>51227</v>
      </c>
      <c r="C9" s="37">
        <f>SUM(C5:C8)</f>
        <v>100807</v>
      </c>
      <c r="D9" s="37">
        <f>SUM(D5:D8)</f>
        <v>48290</v>
      </c>
      <c r="E9" s="37">
        <f>SUM(E5:E8)</f>
        <v>52517</v>
      </c>
    </row>
    <row r="10" spans="1:6" s="42" customFormat="1" ht="13.5" x14ac:dyDescent="0.4">
      <c r="A10" s="2"/>
      <c r="B10" s="2"/>
      <c r="C10" s="2"/>
      <c r="D10" s="2"/>
      <c r="E10" s="2"/>
    </row>
    <row r="11" spans="1:6" s="42" customFormat="1" ht="13.5" x14ac:dyDescent="0.4">
      <c r="A11" s="121" t="s">
        <v>56</v>
      </c>
      <c r="B11" s="121"/>
      <c r="C11" s="121"/>
      <c r="D11" s="121"/>
      <c r="E11" s="121"/>
    </row>
    <row r="12" spans="1:6" s="42" customFormat="1" ht="13.5" x14ac:dyDescent="0.4">
      <c r="A12" s="122" t="s">
        <v>57</v>
      </c>
      <c r="B12" s="124" t="s">
        <v>47</v>
      </c>
      <c r="C12" s="125"/>
      <c r="D12" s="125"/>
      <c r="E12" s="126"/>
    </row>
    <row r="13" spans="1:6" s="42" customFormat="1" ht="14.25" thickBot="1" x14ac:dyDescent="0.45">
      <c r="A13" s="123"/>
      <c r="B13" s="10" t="s">
        <v>58</v>
      </c>
      <c r="C13" s="11" t="s">
        <v>59</v>
      </c>
      <c r="D13" s="12" t="s">
        <v>60</v>
      </c>
      <c r="E13" s="13" t="s">
        <v>61</v>
      </c>
    </row>
    <row r="14" spans="1:6" s="42" customFormat="1" ht="14.25" thickTop="1" x14ac:dyDescent="0.4">
      <c r="A14" s="7" t="s">
        <v>51</v>
      </c>
      <c r="B14" s="33">
        <f>B5</f>
        <v>40933</v>
      </c>
      <c r="C14" s="101">
        <v>40943</v>
      </c>
      <c r="D14" s="34">
        <f>B14-C14</f>
        <v>-10</v>
      </c>
      <c r="E14" s="14">
        <f>+D14/C14</f>
        <v>-2.442419949686149E-4</v>
      </c>
    </row>
    <row r="15" spans="1:6" s="42" customFormat="1" ht="13.5" x14ac:dyDescent="0.4">
      <c r="A15" s="8" t="s">
        <v>52</v>
      </c>
      <c r="B15" s="35">
        <f>B6</f>
        <v>1520</v>
      </c>
      <c r="C15" s="102">
        <v>1523</v>
      </c>
      <c r="D15" s="36">
        <f>B15-C15</f>
        <v>-3</v>
      </c>
      <c r="E15" s="15">
        <f>+D15/C15</f>
        <v>-1.969796454366382E-3</v>
      </c>
    </row>
    <row r="16" spans="1:6" s="42" customFormat="1" ht="13.5" x14ac:dyDescent="0.4">
      <c r="A16" s="8" t="s">
        <v>53</v>
      </c>
      <c r="B16" s="35">
        <f>B7</f>
        <v>5824</v>
      </c>
      <c r="C16" s="102">
        <v>5825</v>
      </c>
      <c r="D16" s="36">
        <f>B16-C16</f>
        <v>-1</v>
      </c>
      <c r="E16" s="15">
        <f>+D16/C16</f>
        <v>-1.7167381974248928E-4</v>
      </c>
    </row>
    <row r="17" spans="1:5" s="42" customFormat="1" ht="14.25" thickBot="1" x14ac:dyDescent="0.45">
      <c r="A17" s="8" t="s">
        <v>54</v>
      </c>
      <c r="B17" s="35">
        <f>B8</f>
        <v>2950</v>
      </c>
      <c r="C17" s="102">
        <v>2958</v>
      </c>
      <c r="D17" s="36">
        <f>B17-C17</f>
        <v>-8</v>
      </c>
      <c r="E17" s="15">
        <f>+D17/C17</f>
        <v>-2.7045300878972278E-3</v>
      </c>
    </row>
    <row r="18" spans="1:5" s="42" customFormat="1" ht="14.25" thickTop="1" x14ac:dyDescent="0.4">
      <c r="A18" s="9" t="s">
        <v>62</v>
      </c>
      <c r="B18" s="30">
        <f>B9</f>
        <v>51227</v>
      </c>
      <c r="C18" s="30">
        <f>SUM(C14:C17)</f>
        <v>51249</v>
      </c>
      <c r="D18" s="37">
        <f>SUM(D14:D17)</f>
        <v>-22</v>
      </c>
      <c r="E18" s="16">
        <f>+D18/C18</f>
        <v>-4.2927666881305E-4</v>
      </c>
    </row>
    <row r="19" spans="1:5" s="42" customFormat="1" ht="13.5" x14ac:dyDescent="0.4">
      <c r="A19" s="127" t="s">
        <v>63</v>
      </c>
      <c r="B19" s="127"/>
      <c r="C19" s="127"/>
      <c r="D19" s="127"/>
      <c r="E19" s="127"/>
    </row>
    <row r="20" spans="1:5" s="42" customFormat="1" ht="13.5" x14ac:dyDescent="0.4">
      <c r="A20" s="2"/>
      <c r="B20" s="2"/>
      <c r="C20" s="2"/>
      <c r="D20" s="2"/>
      <c r="E20" s="2"/>
    </row>
    <row r="21" spans="1:5" s="42" customFormat="1" ht="13.5" x14ac:dyDescent="0.4">
      <c r="A21" s="122" t="s">
        <v>57</v>
      </c>
      <c r="B21" s="124" t="s">
        <v>48</v>
      </c>
      <c r="C21" s="125"/>
      <c r="D21" s="125"/>
      <c r="E21" s="126"/>
    </row>
    <row r="22" spans="1:5" s="42" customFormat="1" ht="14.25" thickBot="1" x14ac:dyDescent="0.45">
      <c r="A22" s="123"/>
      <c r="B22" s="17" t="s">
        <v>58</v>
      </c>
      <c r="C22" s="12" t="s">
        <v>59</v>
      </c>
      <c r="D22" s="12" t="s">
        <v>60</v>
      </c>
      <c r="E22" s="13" t="s">
        <v>61</v>
      </c>
    </row>
    <row r="23" spans="1:5" s="42" customFormat="1" ht="14.25" thickTop="1" x14ac:dyDescent="0.4">
      <c r="A23" s="7" t="s">
        <v>51</v>
      </c>
      <c r="B23" s="35">
        <f>C5</f>
        <v>80256</v>
      </c>
      <c r="C23" s="107">
        <v>80249</v>
      </c>
      <c r="D23" s="34">
        <f>B23-C23</f>
        <v>7</v>
      </c>
      <c r="E23" s="14">
        <f>+D23/C23</f>
        <v>8.72285012897357E-5</v>
      </c>
    </row>
    <row r="24" spans="1:5" s="42" customFormat="1" ht="13.5" x14ac:dyDescent="0.4">
      <c r="A24" s="8" t="s">
        <v>52</v>
      </c>
      <c r="B24" s="39">
        <f>C6</f>
        <v>2737</v>
      </c>
      <c r="C24" s="105">
        <v>2748</v>
      </c>
      <c r="D24" s="36">
        <f>B24-C24</f>
        <v>-11</v>
      </c>
      <c r="E24" s="15">
        <f>+D24/C24</f>
        <v>-4.0029112081513829E-3</v>
      </c>
    </row>
    <row r="25" spans="1:5" s="42" customFormat="1" ht="13.5" x14ac:dyDescent="0.4">
      <c r="A25" s="8" t="s">
        <v>53</v>
      </c>
      <c r="B25" s="39">
        <f>C7</f>
        <v>11762</v>
      </c>
      <c r="C25" s="105">
        <v>11762</v>
      </c>
      <c r="D25" s="36">
        <f>B25-C25</f>
        <v>0</v>
      </c>
      <c r="E25" s="15">
        <f>+D25/C25</f>
        <v>0</v>
      </c>
    </row>
    <row r="26" spans="1:5" s="42" customFormat="1" ht="14.25" thickBot="1" x14ac:dyDescent="0.45">
      <c r="A26" s="8" t="s">
        <v>54</v>
      </c>
      <c r="B26" s="39">
        <f>C8</f>
        <v>6052</v>
      </c>
      <c r="C26" s="108">
        <v>6072</v>
      </c>
      <c r="D26" s="36">
        <f>B26-C26</f>
        <v>-20</v>
      </c>
      <c r="E26" s="15">
        <f>+D26/C26</f>
        <v>-3.2938076416337285E-3</v>
      </c>
    </row>
    <row r="27" spans="1:5" s="42" customFormat="1" ht="14.25" thickTop="1" x14ac:dyDescent="0.4">
      <c r="A27" s="9" t="s">
        <v>62</v>
      </c>
      <c r="B27" s="30">
        <f>C9</f>
        <v>100807</v>
      </c>
      <c r="C27" s="37">
        <f>SUM(C23:C26)</f>
        <v>100831</v>
      </c>
      <c r="D27" s="37">
        <f>SUM(D23:D26)</f>
        <v>-24</v>
      </c>
      <c r="E27" s="16">
        <f>+D27/C27</f>
        <v>-2.3802203687358056E-4</v>
      </c>
    </row>
    <row r="28" spans="1:5" s="42" customFormat="1" ht="13.5" x14ac:dyDescent="0.4">
      <c r="A28" s="127" t="s">
        <v>64</v>
      </c>
      <c r="B28" s="127"/>
      <c r="C28" s="127"/>
      <c r="D28" s="127"/>
      <c r="E28" s="127"/>
    </row>
    <row r="29" spans="1:5" s="42" customFormat="1" ht="14.25" thickBot="1" x14ac:dyDescent="0.45">
      <c r="A29" s="2"/>
      <c r="B29" s="2"/>
      <c r="C29" s="2"/>
      <c r="D29" s="2"/>
      <c r="E29" s="2"/>
    </row>
    <row r="30" spans="1:5" s="42" customFormat="1" ht="14.25" thickBot="1" x14ac:dyDescent="0.45">
      <c r="A30" s="2"/>
      <c r="B30" s="115" t="s">
        <v>65</v>
      </c>
      <c r="C30" s="116"/>
      <c r="D30" s="117"/>
      <c r="E30" s="2"/>
    </row>
    <row r="31" spans="1:5" s="42" customFormat="1" ht="14.25" thickBot="1" x14ac:dyDescent="0.45">
      <c r="A31" s="2"/>
      <c r="B31" s="44" t="s">
        <v>66</v>
      </c>
      <c r="C31" s="44" t="s">
        <v>67</v>
      </c>
      <c r="D31" s="44" t="s">
        <v>68</v>
      </c>
      <c r="E31" s="2"/>
    </row>
    <row r="32" spans="1:5" s="42" customFormat="1" ht="14.25" thickBot="1" x14ac:dyDescent="0.45">
      <c r="A32" s="2"/>
      <c r="B32" s="109">
        <v>62</v>
      </c>
      <c r="C32" s="109">
        <v>122</v>
      </c>
      <c r="D32" s="46">
        <f>B32-C32</f>
        <v>-60</v>
      </c>
      <c r="E32" s="2"/>
    </row>
    <row r="33" spans="1:5" s="42" customFormat="1" ht="14.25" thickBot="1" x14ac:dyDescent="0.45">
      <c r="A33" s="2"/>
      <c r="B33" s="115" t="s">
        <v>69</v>
      </c>
      <c r="C33" s="116"/>
      <c r="D33" s="117"/>
      <c r="E33" s="2"/>
    </row>
    <row r="34" spans="1:5" s="42" customFormat="1" ht="14.25" thickBot="1" x14ac:dyDescent="0.45">
      <c r="A34" s="2"/>
      <c r="B34" s="44" t="s">
        <v>70</v>
      </c>
      <c r="C34" s="44" t="s">
        <v>71</v>
      </c>
      <c r="D34" s="44" t="s">
        <v>68</v>
      </c>
      <c r="E34" s="2"/>
    </row>
    <row r="35" spans="1:5" s="42" customFormat="1" ht="14.25" thickBot="1" x14ac:dyDescent="0.45">
      <c r="A35" s="2"/>
      <c r="B35" s="109">
        <v>260</v>
      </c>
      <c r="C35" s="110">
        <v>224</v>
      </c>
      <c r="D35" s="46">
        <f>B35-C35</f>
        <v>36</v>
      </c>
      <c r="E35" s="2"/>
    </row>
    <row r="36" spans="1:5" s="42" customFormat="1" ht="14.25" thickBot="1" x14ac:dyDescent="0.45">
      <c r="A36" s="2"/>
      <c r="B36" s="118" t="s">
        <v>72</v>
      </c>
      <c r="C36" s="119"/>
      <c r="D36" s="47">
        <f>D32+D35</f>
        <v>-24</v>
      </c>
      <c r="E36" s="2" t="str">
        <f>IF(D27=D36,"","D27セルと不一致")</f>
        <v/>
      </c>
    </row>
    <row r="37" spans="1:5" s="42" customFormat="1" ht="14.25" thickBot="1" x14ac:dyDescent="0.45">
      <c r="A37" s="2"/>
      <c r="B37" s="118" t="s">
        <v>73</v>
      </c>
      <c r="C37" s="119"/>
      <c r="D37" s="111">
        <v>-752</v>
      </c>
      <c r="E37" s="2"/>
    </row>
    <row r="38" spans="1:5" s="42" customFormat="1" ht="13.5" x14ac:dyDescent="0.4">
      <c r="A38" s="2"/>
      <c r="B38" s="49"/>
      <c r="C38" s="49"/>
      <c r="D38" s="50"/>
      <c r="E38" s="2"/>
    </row>
    <row r="39" spans="1:5" s="42" customFormat="1" ht="14.25" thickBot="1" x14ac:dyDescent="0.45">
      <c r="A39" s="2"/>
      <c r="B39" s="2"/>
      <c r="C39" s="2"/>
      <c r="D39" s="2"/>
      <c r="E39" s="2"/>
    </row>
    <row r="40" spans="1:5" s="42" customFormat="1" ht="14.25" thickBot="1" x14ac:dyDescent="0.45">
      <c r="A40" s="2"/>
      <c r="B40" s="2"/>
      <c r="C40" s="19" t="s">
        <v>74</v>
      </c>
      <c r="D40" s="21" t="s">
        <v>75</v>
      </c>
      <c r="E40" s="2"/>
    </row>
    <row r="41" spans="1:5" s="42" customFormat="1" ht="14.25" thickTop="1" x14ac:dyDescent="0.4">
      <c r="A41" s="2"/>
      <c r="B41" s="2"/>
      <c r="C41" s="51" t="s">
        <v>76</v>
      </c>
      <c r="D41" s="112">
        <v>15083</v>
      </c>
      <c r="E41" s="2"/>
    </row>
    <row r="42" spans="1:5" s="42" customFormat="1" ht="13.5" x14ac:dyDescent="0.4">
      <c r="A42" s="2"/>
      <c r="B42" s="2"/>
      <c r="C42" s="53" t="s">
        <v>77</v>
      </c>
      <c r="D42" s="113">
        <v>55211</v>
      </c>
      <c r="E42" s="2"/>
    </row>
    <row r="43" spans="1:5" s="42" customFormat="1" ht="13.5" x14ac:dyDescent="0.4">
      <c r="A43" s="2"/>
      <c r="B43" s="2"/>
      <c r="C43" s="53" t="s">
        <v>78</v>
      </c>
      <c r="D43" s="113">
        <v>30513</v>
      </c>
      <c r="E43" s="2"/>
    </row>
    <row r="44" spans="1:5" s="42" customFormat="1" ht="13.5" x14ac:dyDescent="0.4">
      <c r="A44" s="2"/>
      <c r="B44" s="2"/>
      <c r="C44" s="53" t="s">
        <v>31</v>
      </c>
      <c r="D44" s="55">
        <f>SUM(D41:D43)</f>
        <v>100807</v>
      </c>
      <c r="E44" s="2"/>
    </row>
    <row r="45" spans="1:5" s="42" customFormat="1" ht="13.5" x14ac:dyDescent="0.4">
      <c r="A45" s="2"/>
      <c r="B45" s="2"/>
      <c r="C45" s="53" t="s">
        <v>32</v>
      </c>
      <c r="D45" s="56">
        <f>D43/D44</f>
        <v>0.30268731338101523</v>
      </c>
      <c r="E45" s="2"/>
    </row>
    <row r="46" spans="1:5" s="42" customFormat="1" ht="14.25" customHeight="1" thickBot="1" x14ac:dyDescent="0.45">
      <c r="A46" s="2"/>
      <c r="B46" s="2"/>
      <c r="C46" s="20" t="s">
        <v>79</v>
      </c>
      <c r="D46" s="114">
        <v>47.58</v>
      </c>
      <c r="E46" s="2"/>
    </row>
  </sheetData>
  <mergeCells count="1">
    <mergeCell ref="A1:E1"/>
  </mergeCells>
  <phoneticPr fontId="8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D47" sqref="D47"/>
    </sheetView>
  </sheetViews>
  <sheetFormatPr defaultRowHeight="18.75" x14ac:dyDescent="0.4"/>
  <cols>
    <col min="1" max="1" width="15" style="1" customWidth="1"/>
    <col min="2" max="5" width="16.125" style="1" customWidth="1"/>
    <col min="6" max="16384" width="9" style="41"/>
  </cols>
  <sheetData>
    <row r="1" spans="1:6" ht="19.5" x14ac:dyDescent="0.4">
      <c r="A1" s="159" t="s">
        <v>82</v>
      </c>
      <c r="B1" s="159"/>
      <c r="C1" s="159"/>
      <c r="D1" s="159"/>
      <c r="E1" s="159"/>
    </row>
    <row r="2" spans="1:6" s="42" customFormat="1" ht="13.5" x14ac:dyDescent="0.4">
      <c r="A2" s="2"/>
      <c r="B2" s="2"/>
      <c r="C2" s="2"/>
      <c r="E2" s="133" t="s">
        <v>86</v>
      </c>
    </row>
    <row r="3" spans="1:6" s="42" customFormat="1" ht="13.5" x14ac:dyDescent="0.4">
      <c r="A3" s="2"/>
      <c r="B3" s="2"/>
      <c r="C3" s="2"/>
      <c r="D3" s="133"/>
      <c r="E3" s="133"/>
    </row>
    <row r="4" spans="1:6" s="42" customFormat="1" ht="14.25" thickBot="1" x14ac:dyDescent="0.45">
      <c r="A4" s="3" t="s">
        <v>46</v>
      </c>
      <c r="B4" s="4" t="s">
        <v>47</v>
      </c>
      <c r="C4" s="5" t="s">
        <v>48</v>
      </c>
      <c r="D4" s="5" t="s">
        <v>49</v>
      </c>
      <c r="E4" s="6" t="s">
        <v>50</v>
      </c>
    </row>
    <row r="5" spans="1:6" s="42" customFormat="1" ht="14.25" thickTop="1" x14ac:dyDescent="0.4">
      <c r="A5" s="7" t="s">
        <v>51</v>
      </c>
      <c r="B5" s="101">
        <v>40971</v>
      </c>
      <c r="C5" s="100">
        <f>SUM(D5:E5)</f>
        <v>80267</v>
      </c>
      <c r="D5" s="103">
        <v>38542</v>
      </c>
      <c r="E5" s="104">
        <v>41725</v>
      </c>
      <c r="F5" s="43"/>
    </row>
    <row r="6" spans="1:6" s="42" customFormat="1" ht="13.5" x14ac:dyDescent="0.4">
      <c r="A6" s="8" t="s">
        <v>52</v>
      </c>
      <c r="B6" s="102">
        <v>1521</v>
      </c>
      <c r="C6" s="24">
        <f>SUM(D6:E6)</f>
        <v>2735</v>
      </c>
      <c r="D6" s="105">
        <v>1302</v>
      </c>
      <c r="E6" s="106">
        <v>1433</v>
      </c>
      <c r="F6" s="43"/>
    </row>
    <row r="7" spans="1:6" s="42" customFormat="1" ht="13.5" x14ac:dyDescent="0.4">
      <c r="A7" s="8" t="s">
        <v>53</v>
      </c>
      <c r="B7" s="102">
        <v>5828</v>
      </c>
      <c r="C7" s="24">
        <f>SUM(D7:E7)</f>
        <v>11761</v>
      </c>
      <c r="D7" s="105">
        <v>5598</v>
      </c>
      <c r="E7" s="106">
        <v>6163</v>
      </c>
      <c r="F7" s="43"/>
    </row>
    <row r="8" spans="1:6" s="42" customFormat="1" ht="14.25" thickBot="1" x14ac:dyDescent="0.45">
      <c r="A8" s="8" t="s">
        <v>54</v>
      </c>
      <c r="B8" s="102">
        <v>2947</v>
      </c>
      <c r="C8" s="57">
        <f>SUM(D8:E8)</f>
        <v>6037</v>
      </c>
      <c r="D8" s="105">
        <v>2853</v>
      </c>
      <c r="E8" s="106">
        <v>3184</v>
      </c>
      <c r="F8" s="43"/>
    </row>
    <row r="9" spans="1:6" s="42" customFormat="1" ht="14.25" thickTop="1" x14ac:dyDescent="0.4">
      <c r="A9" s="9" t="s">
        <v>55</v>
      </c>
      <c r="B9" s="37">
        <f>SUM(B5:B8)</f>
        <v>51267</v>
      </c>
      <c r="C9" s="37">
        <f>SUM(C5:C8)</f>
        <v>100800</v>
      </c>
      <c r="D9" s="37">
        <f>SUM(D5:D8)</f>
        <v>48295</v>
      </c>
      <c r="E9" s="37">
        <f>SUM(E5:E8)</f>
        <v>52505</v>
      </c>
    </row>
    <row r="10" spans="1:6" s="42" customFormat="1" ht="13.5" x14ac:dyDescent="0.4">
      <c r="A10" s="2"/>
      <c r="B10" s="2"/>
      <c r="C10" s="2"/>
      <c r="D10" s="2"/>
      <c r="E10" s="2"/>
    </row>
    <row r="11" spans="1:6" s="42" customFormat="1" ht="13.5" x14ac:dyDescent="0.4">
      <c r="A11" s="134" t="s">
        <v>56</v>
      </c>
      <c r="B11" s="134"/>
      <c r="C11" s="134"/>
      <c r="D11" s="134"/>
      <c r="E11" s="134"/>
    </row>
    <row r="12" spans="1:6" s="42" customFormat="1" ht="13.5" x14ac:dyDescent="0.4">
      <c r="A12" s="135" t="s">
        <v>57</v>
      </c>
      <c r="B12" s="137" t="s">
        <v>47</v>
      </c>
      <c r="C12" s="138"/>
      <c r="D12" s="138"/>
      <c r="E12" s="139"/>
    </row>
    <row r="13" spans="1:6" s="42" customFormat="1" ht="14.25" thickBot="1" x14ac:dyDescent="0.45">
      <c r="A13" s="136"/>
      <c r="B13" s="10" t="s">
        <v>58</v>
      </c>
      <c r="C13" s="11" t="s">
        <v>59</v>
      </c>
      <c r="D13" s="12" t="s">
        <v>60</v>
      </c>
      <c r="E13" s="13" t="s">
        <v>61</v>
      </c>
    </row>
    <row r="14" spans="1:6" s="42" customFormat="1" ht="14.25" thickTop="1" x14ac:dyDescent="0.4">
      <c r="A14" s="7" t="s">
        <v>51</v>
      </c>
      <c r="B14" s="33">
        <f>B5</f>
        <v>40971</v>
      </c>
      <c r="C14" s="101">
        <v>40933</v>
      </c>
      <c r="D14" s="34">
        <f>B14-C14</f>
        <v>38</v>
      </c>
      <c r="E14" s="14">
        <f>+D14/C14</f>
        <v>9.2834632203845312E-4</v>
      </c>
    </row>
    <row r="15" spans="1:6" s="42" customFormat="1" ht="13.5" x14ac:dyDescent="0.4">
      <c r="A15" s="8" t="s">
        <v>52</v>
      </c>
      <c r="B15" s="35">
        <f>B6</f>
        <v>1521</v>
      </c>
      <c r="C15" s="102">
        <v>1520</v>
      </c>
      <c r="D15" s="36">
        <f>B15-C15</f>
        <v>1</v>
      </c>
      <c r="E15" s="15">
        <f>+D15/C15</f>
        <v>6.5789473684210525E-4</v>
      </c>
    </row>
    <row r="16" spans="1:6" s="42" customFormat="1" ht="13.5" x14ac:dyDescent="0.4">
      <c r="A16" s="8" t="s">
        <v>53</v>
      </c>
      <c r="B16" s="35">
        <f>B7</f>
        <v>5828</v>
      </c>
      <c r="C16" s="102">
        <v>5824</v>
      </c>
      <c r="D16" s="36">
        <f>B16-C16</f>
        <v>4</v>
      </c>
      <c r="E16" s="15">
        <f>+D16/C16</f>
        <v>6.8681318681318687E-4</v>
      </c>
    </row>
    <row r="17" spans="1:5" s="42" customFormat="1" ht="14.25" thickBot="1" x14ac:dyDescent="0.45">
      <c r="A17" s="8" t="s">
        <v>54</v>
      </c>
      <c r="B17" s="35">
        <f>B8</f>
        <v>2947</v>
      </c>
      <c r="C17" s="102">
        <v>2950</v>
      </c>
      <c r="D17" s="36">
        <f>B17-C17</f>
        <v>-3</v>
      </c>
      <c r="E17" s="15">
        <f>+D17/C17</f>
        <v>-1.0169491525423729E-3</v>
      </c>
    </row>
    <row r="18" spans="1:5" s="42" customFormat="1" ht="14.25" thickTop="1" x14ac:dyDescent="0.4">
      <c r="A18" s="9" t="s">
        <v>62</v>
      </c>
      <c r="B18" s="30">
        <f>B9</f>
        <v>51267</v>
      </c>
      <c r="C18" s="30">
        <f>SUM(C14:C17)</f>
        <v>51227</v>
      </c>
      <c r="D18" s="37">
        <f>SUM(D14:D17)</f>
        <v>40</v>
      </c>
      <c r="E18" s="16">
        <f>+D18/C18</f>
        <v>7.8083822983973292E-4</v>
      </c>
    </row>
    <row r="19" spans="1:5" s="42" customFormat="1" ht="13.5" x14ac:dyDescent="0.4">
      <c r="A19" s="140" t="s">
        <v>63</v>
      </c>
      <c r="B19" s="140"/>
      <c r="C19" s="140"/>
      <c r="D19" s="140"/>
      <c r="E19" s="140"/>
    </row>
    <row r="20" spans="1:5" s="42" customFormat="1" ht="13.5" x14ac:dyDescent="0.4">
      <c r="A20" s="2"/>
      <c r="B20" s="2"/>
      <c r="C20" s="2"/>
      <c r="D20" s="2"/>
      <c r="E20" s="2"/>
    </row>
    <row r="21" spans="1:5" s="42" customFormat="1" ht="13.5" x14ac:dyDescent="0.4">
      <c r="A21" s="135" t="s">
        <v>57</v>
      </c>
      <c r="B21" s="137" t="s">
        <v>48</v>
      </c>
      <c r="C21" s="138"/>
      <c r="D21" s="138"/>
      <c r="E21" s="139"/>
    </row>
    <row r="22" spans="1:5" s="42" customFormat="1" ht="14.25" thickBot="1" x14ac:dyDescent="0.45">
      <c r="A22" s="136"/>
      <c r="B22" s="17" t="s">
        <v>58</v>
      </c>
      <c r="C22" s="12" t="s">
        <v>59</v>
      </c>
      <c r="D22" s="12" t="s">
        <v>60</v>
      </c>
      <c r="E22" s="13" t="s">
        <v>61</v>
      </c>
    </row>
    <row r="23" spans="1:5" s="42" customFormat="1" ht="14.25" thickTop="1" x14ac:dyDescent="0.4">
      <c r="A23" s="7" t="s">
        <v>51</v>
      </c>
      <c r="B23" s="35">
        <f>C5</f>
        <v>80267</v>
      </c>
      <c r="C23" s="107">
        <v>80256</v>
      </c>
      <c r="D23" s="34">
        <f>B23-C23</f>
        <v>11</v>
      </c>
      <c r="E23" s="14">
        <f>+D23/C23</f>
        <v>1.3706140350877192E-4</v>
      </c>
    </row>
    <row r="24" spans="1:5" s="42" customFormat="1" ht="13.5" x14ac:dyDescent="0.4">
      <c r="A24" s="8" t="s">
        <v>52</v>
      </c>
      <c r="B24" s="39">
        <f>C6</f>
        <v>2735</v>
      </c>
      <c r="C24" s="105">
        <v>2737</v>
      </c>
      <c r="D24" s="36">
        <f>B24-C24</f>
        <v>-2</v>
      </c>
      <c r="E24" s="15">
        <f>+D24/C24</f>
        <v>-7.3072707343807086E-4</v>
      </c>
    </row>
    <row r="25" spans="1:5" s="42" customFormat="1" ht="13.5" x14ac:dyDescent="0.4">
      <c r="A25" s="8" t="s">
        <v>53</v>
      </c>
      <c r="B25" s="39">
        <f>C7</f>
        <v>11761</v>
      </c>
      <c r="C25" s="105">
        <v>11762</v>
      </c>
      <c r="D25" s="36">
        <f>B25-C25</f>
        <v>-1</v>
      </c>
      <c r="E25" s="15">
        <f>+D25/C25</f>
        <v>-8.501955449753443E-5</v>
      </c>
    </row>
    <row r="26" spans="1:5" s="42" customFormat="1" ht="14.25" thickBot="1" x14ac:dyDescent="0.45">
      <c r="A26" s="8" t="s">
        <v>54</v>
      </c>
      <c r="B26" s="39">
        <f>C8</f>
        <v>6037</v>
      </c>
      <c r="C26" s="108">
        <v>6052</v>
      </c>
      <c r="D26" s="36">
        <f>B26-C26</f>
        <v>-15</v>
      </c>
      <c r="E26" s="15">
        <f>+D26/C26</f>
        <v>-2.478519497686715E-3</v>
      </c>
    </row>
    <row r="27" spans="1:5" s="42" customFormat="1" ht="14.25" thickTop="1" x14ac:dyDescent="0.4">
      <c r="A27" s="9" t="s">
        <v>62</v>
      </c>
      <c r="B27" s="30">
        <f>C9</f>
        <v>100800</v>
      </c>
      <c r="C27" s="37">
        <f>SUM(C23:C26)</f>
        <v>100807</v>
      </c>
      <c r="D27" s="37">
        <f>SUM(D23:D26)</f>
        <v>-7</v>
      </c>
      <c r="E27" s="16">
        <f>+D27/C27</f>
        <v>-6.9439622248454962E-5</v>
      </c>
    </row>
    <row r="28" spans="1:5" s="42" customFormat="1" ht="13.5" x14ac:dyDescent="0.4">
      <c r="A28" s="140" t="s">
        <v>64</v>
      </c>
      <c r="B28" s="140"/>
      <c r="C28" s="140"/>
      <c r="D28" s="140"/>
      <c r="E28" s="140"/>
    </row>
    <row r="29" spans="1:5" s="42" customFormat="1" ht="14.25" thickBot="1" x14ac:dyDescent="0.45">
      <c r="A29" s="2"/>
      <c r="B29" s="2"/>
      <c r="C29" s="2"/>
      <c r="D29" s="2"/>
      <c r="E29" s="2"/>
    </row>
    <row r="30" spans="1:5" s="42" customFormat="1" ht="14.25" thickBot="1" x14ac:dyDescent="0.45">
      <c r="A30" s="2"/>
      <c r="B30" s="128" t="s">
        <v>65</v>
      </c>
      <c r="C30" s="129"/>
      <c r="D30" s="130"/>
      <c r="E30" s="2"/>
    </row>
    <row r="31" spans="1:5" s="42" customFormat="1" ht="14.25" thickBot="1" x14ac:dyDescent="0.45">
      <c r="A31" s="2"/>
      <c r="B31" s="44" t="s">
        <v>66</v>
      </c>
      <c r="C31" s="44" t="s">
        <v>67</v>
      </c>
      <c r="D31" s="44" t="s">
        <v>68</v>
      </c>
      <c r="E31" s="2"/>
    </row>
    <row r="32" spans="1:5" s="42" customFormat="1" ht="14.25" thickBot="1" x14ac:dyDescent="0.45">
      <c r="A32" s="2"/>
      <c r="B32" s="109">
        <v>57</v>
      </c>
      <c r="C32" s="109">
        <v>107</v>
      </c>
      <c r="D32" s="46">
        <f>B32-C32</f>
        <v>-50</v>
      </c>
      <c r="E32" s="2"/>
    </row>
    <row r="33" spans="1:5" s="42" customFormat="1" ht="14.25" thickBot="1" x14ac:dyDescent="0.45">
      <c r="A33" s="2"/>
      <c r="B33" s="128" t="s">
        <v>69</v>
      </c>
      <c r="C33" s="129"/>
      <c r="D33" s="130"/>
      <c r="E33" s="2"/>
    </row>
    <row r="34" spans="1:5" s="42" customFormat="1" ht="14.25" thickBot="1" x14ac:dyDescent="0.45">
      <c r="A34" s="2"/>
      <c r="B34" s="44" t="s">
        <v>70</v>
      </c>
      <c r="C34" s="44" t="s">
        <v>71</v>
      </c>
      <c r="D34" s="44" t="s">
        <v>68</v>
      </c>
      <c r="E34" s="2"/>
    </row>
    <row r="35" spans="1:5" s="42" customFormat="1" ht="14.25" thickBot="1" x14ac:dyDescent="0.45">
      <c r="A35" s="2"/>
      <c r="B35" s="109">
        <v>268</v>
      </c>
      <c r="C35" s="110">
        <v>225</v>
      </c>
      <c r="D35" s="46">
        <f>B35-C35</f>
        <v>43</v>
      </c>
      <c r="E35" s="2"/>
    </row>
    <row r="36" spans="1:5" s="42" customFormat="1" ht="14.25" thickBot="1" x14ac:dyDescent="0.45">
      <c r="A36" s="2"/>
      <c r="B36" s="131" t="s">
        <v>72</v>
      </c>
      <c r="C36" s="132"/>
      <c r="D36" s="47">
        <f>D32+D35</f>
        <v>-7</v>
      </c>
      <c r="E36" s="2" t="str">
        <f>IF(D27=D36,"","D27セルと不一致")</f>
        <v/>
      </c>
    </row>
    <row r="37" spans="1:5" s="42" customFormat="1" ht="14.25" thickBot="1" x14ac:dyDescent="0.45">
      <c r="A37" s="2"/>
      <c r="B37" s="131" t="s">
        <v>73</v>
      </c>
      <c r="C37" s="132"/>
      <c r="D37" s="111">
        <v>-756</v>
      </c>
      <c r="E37" s="2"/>
    </row>
    <row r="38" spans="1:5" s="42" customFormat="1" ht="13.5" x14ac:dyDescent="0.4">
      <c r="A38" s="2"/>
      <c r="B38" s="49"/>
      <c r="C38" s="49"/>
      <c r="D38" s="50"/>
      <c r="E38" s="2"/>
    </row>
    <row r="39" spans="1:5" s="42" customFormat="1" ht="14.25" thickBot="1" x14ac:dyDescent="0.45">
      <c r="A39" s="2"/>
      <c r="B39" s="2"/>
      <c r="C39" s="2"/>
      <c r="D39" s="2"/>
      <c r="E39" s="2"/>
    </row>
    <row r="40" spans="1:5" s="42" customFormat="1" ht="14.25" thickBot="1" x14ac:dyDescent="0.45">
      <c r="A40" s="2"/>
      <c r="B40" s="2"/>
      <c r="C40" s="19" t="s">
        <v>74</v>
      </c>
      <c r="D40" s="21" t="s">
        <v>75</v>
      </c>
      <c r="E40" s="2"/>
    </row>
    <row r="41" spans="1:5" s="42" customFormat="1" ht="14.25" thickTop="1" x14ac:dyDescent="0.4">
      <c r="A41" s="2"/>
      <c r="B41" s="2"/>
      <c r="C41" s="51" t="s">
        <v>76</v>
      </c>
      <c r="D41" s="112">
        <v>15047</v>
      </c>
      <c r="E41" s="2"/>
    </row>
    <row r="42" spans="1:5" s="42" customFormat="1" ht="13.5" x14ac:dyDescent="0.4">
      <c r="A42" s="2"/>
      <c r="B42" s="2"/>
      <c r="C42" s="53" t="s">
        <v>77</v>
      </c>
      <c r="D42" s="113">
        <v>55228</v>
      </c>
      <c r="E42" s="2"/>
    </row>
    <row r="43" spans="1:5" s="42" customFormat="1" ht="13.5" x14ac:dyDescent="0.4">
      <c r="A43" s="2"/>
      <c r="B43" s="2"/>
      <c r="C43" s="53" t="s">
        <v>78</v>
      </c>
      <c r="D43" s="113">
        <v>30525</v>
      </c>
      <c r="E43" s="2"/>
    </row>
    <row r="44" spans="1:5" s="42" customFormat="1" ht="13.5" x14ac:dyDescent="0.4">
      <c r="A44" s="2"/>
      <c r="B44" s="2"/>
      <c r="C44" s="53" t="s">
        <v>31</v>
      </c>
      <c r="D44" s="55">
        <f>SUM(D41:D43)</f>
        <v>100800</v>
      </c>
      <c r="E44" s="2"/>
    </row>
    <row r="45" spans="1:5" s="42" customFormat="1" ht="13.5" x14ac:dyDescent="0.4">
      <c r="A45" s="2"/>
      <c r="B45" s="2"/>
      <c r="C45" s="53" t="s">
        <v>32</v>
      </c>
      <c r="D45" s="56">
        <f>D43/D44</f>
        <v>0.30282738095238093</v>
      </c>
      <c r="E45" s="2"/>
    </row>
    <row r="46" spans="1:5" s="42" customFormat="1" ht="14.25" customHeight="1" thickBot="1" x14ac:dyDescent="0.45">
      <c r="A46" s="2"/>
      <c r="B46" s="2"/>
      <c r="C46" s="20" t="s">
        <v>79</v>
      </c>
      <c r="D46" s="114">
        <v>47.6</v>
      </c>
      <c r="E46" s="2"/>
    </row>
  </sheetData>
  <mergeCells count="1">
    <mergeCell ref="A1:E1"/>
  </mergeCells>
  <phoneticPr fontId="8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workbookViewId="0">
      <selection activeCell="E51" sqref="E51"/>
    </sheetView>
  </sheetViews>
  <sheetFormatPr defaultRowHeight="18.75" x14ac:dyDescent="0.4"/>
  <cols>
    <col min="1" max="1" width="15" style="1" customWidth="1"/>
    <col min="2" max="5" width="16.125" style="1" customWidth="1"/>
    <col min="6" max="16384" width="9" style="41"/>
  </cols>
  <sheetData>
    <row r="1" spans="1:6" ht="19.5" x14ac:dyDescent="0.4">
      <c r="A1" s="159" t="s">
        <v>82</v>
      </c>
      <c r="B1" s="159"/>
      <c r="C1" s="159"/>
      <c r="D1" s="159"/>
      <c r="E1" s="159"/>
    </row>
    <row r="2" spans="1:6" s="42" customFormat="1" ht="13.5" x14ac:dyDescent="0.4">
      <c r="A2" s="2"/>
      <c r="B2" s="2"/>
      <c r="C2" s="2"/>
      <c r="E2" s="146" t="s">
        <v>87</v>
      </c>
    </row>
    <row r="3" spans="1:6" s="42" customFormat="1" ht="13.5" x14ac:dyDescent="0.4">
      <c r="A3" s="2"/>
      <c r="B3" s="2"/>
      <c r="C3" s="2"/>
      <c r="D3" s="146"/>
      <c r="E3" s="146"/>
    </row>
    <row r="4" spans="1:6" s="42" customFormat="1" ht="14.25" thickBot="1" x14ac:dyDescent="0.45">
      <c r="A4" s="3" t="s">
        <v>46</v>
      </c>
      <c r="B4" s="4" t="s">
        <v>47</v>
      </c>
      <c r="C4" s="5" t="s">
        <v>48</v>
      </c>
      <c r="D4" s="5" t="s">
        <v>49</v>
      </c>
      <c r="E4" s="6" t="s">
        <v>50</v>
      </c>
    </row>
    <row r="5" spans="1:6" s="42" customFormat="1" ht="14.25" thickTop="1" x14ac:dyDescent="0.4">
      <c r="A5" s="7" t="s">
        <v>51</v>
      </c>
      <c r="B5" s="101">
        <v>40946</v>
      </c>
      <c r="C5" s="100">
        <f>SUM(D5:E5)</f>
        <v>80219</v>
      </c>
      <c r="D5" s="103">
        <v>38517</v>
      </c>
      <c r="E5" s="104">
        <v>41702</v>
      </c>
      <c r="F5" s="43"/>
    </row>
    <row r="6" spans="1:6" s="42" customFormat="1" ht="13.5" x14ac:dyDescent="0.4">
      <c r="A6" s="8" t="s">
        <v>52</v>
      </c>
      <c r="B6" s="102">
        <v>1511</v>
      </c>
      <c r="C6" s="24">
        <f>SUM(D6:E6)</f>
        <v>2728</v>
      </c>
      <c r="D6" s="105">
        <v>1297</v>
      </c>
      <c r="E6" s="106">
        <v>1431</v>
      </c>
      <c r="F6" s="43"/>
    </row>
    <row r="7" spans="1:6" s="42" customFormat="1" ht="13.5" x14ac:dyDescent="0.4">
      <c r="A7" s="8" t="s">
        <v>53</v>
      </c>
      <c r="B7" s="102">
        <v>5829</v>
      </c>
      <c r="C7" s="24">
        <f>SUM(D7:E7)</f>
        <v>11760</v>
      </c>
      <c r="D7" s="105">
        <v>5605</v>
      </c>
      <c r="E7" s="106">
        <v>6155</v>
      </c>
      <c r="F7" s="43"/>
    </row>
    <row r="8" spans="1:6" s="42" customFormat="1" ht="14.25" thickBot="1" x14ac:dyDescent="0.45">
      <c r="A8" s="8" t="s">
        <v>54</v>
      </c>
      <c r="B8" s="102">
        <v>2953</v>
      </c>
      <c r="C8" s="57">
        <f>SUM(D8:E8)</f>
        <v>6060</v>
      </c>
      <c r="D8" s="105">
        <v>2859</v>
      </c>
      <c r="E8" s="106">
        <v>3201</v>
      </c>
      <c r="F8" s="43"/>
    </row>
    <row r="9" spans="1:6" s="42" customFormat="1" ht="14.25" thickTop="1" x14ac:dyDescent="0.4">
      <c r="A9" s="9" t="s">
        <v>55</v>
      </c>
      <c r="B9" s="37">
        <f>SUM(B5:B8)</f>
        <v>51239</v>
      </c>
      <c r="C9" s="37">
        <f>SUM(C5:C8)</f>
        <v>100767</v>
      </c>
      <c r="D9" s="37">
        <f>SUM(D5:D8)</f>
        <v>48278</v>
      </c>
      <c r="E9" s="37">
        <f>SUM(E5:E8)</f>
        <v>52489</v>
      </c>
    </row>
    <row r="10" spans="1:6" s="42" customFormat="1" ht="13.5" x14ac:dyDescent="0.4">
      <c r="A10" s="2"/>
      <c r="B10" s="2"/>
      <c r="C10" s="2"/>
      <c r="D10" s="2"/>
      <c r="E10" s="2"/>
    </row>
    <row r="11" spans="1:6" s="42" customFormat="1" ht="13.5" x14ac:dyDescent="0.4">
      <c r="A11" s="147" t="s">
        <v>56</v>
      </c>
      <c r="B11" s="147"/>
      <c r="C11" s="147"/>
      <c r="D11" s="147"/>
      <c r="E11" s="147"/>
    </row>
    <row r="12" spans="1:6" s="42" customFormat="1" ht="13.5" x14ac:dyDescent="0.4">
      <c r="A12" s="148" t="s">
        <v>57</v>
      </c>
      <c r="B12" s="150" t="s">
        <v>47</v>
      </c>
      <c r="C12" s="151"/>
      <c r="D12" s="151"/>
      <c r="E12" s="152"/>
    </row>
    <row r="13" spans="1:6" s="42" customFormat="1" ht="14.25" thickBot="1" x14ac:dyDescent="0.45">
      <c r="A13" s="149"/>
      <c r="B13" s="10" t="s">
        <v>58</v>
      </c>
      <c r="C13" s="11" t="s">
        <v>59</v>
      </c>
      <c r="D13" s="12" t="s">
        <v>60</v>
      </c>
      <c r="E13" s="13" t="s">
        <v>61</v>
      </c>
    </row>
    <row r="14" spans="1:6" s="42" customFormat="1" ht="14.25" thickTop="1" x14ac:dyDescent="0.4">
      <c r="A14" s="7" t="s">
        <v>51</v>
      </c>
      <c r="B14" s="33">
        <f>B5</f>
        <v>40946</v>
      </c>
      <c r="C14" s="101">
        <v>40971</v>
      </c>
      <c r="D14" s="34">
        <f>B14-C14</f>
        <v>-25</v>
      </c>
      <c r="E14" s="14">
        <f>+D14/C14</f>
        <v>-6.1018769373459277E-4</v>
      </c>
    </row>
    <row r="15" spans="1:6" s="42" customFormat="1" ht="13.5" x14ac:dyDescent="0.4">
      <c r="A15" s="8" t="s">
        <v>52</v>
      </c>
      <c r="B15" s="35">
        <f>B6</f>
        <v>1511</v>
      </c>
      <c r="C15" s="102">
        <v>1521</v>
      </c>
      <c r="D15" s="36">
        <f>B15-C15</f>
        <v>-10</v>
      </c>
      <c r="E15" s="15">
        <f>+D15/C15</f>
        <v>-6.5746219592373442E-3</v>
      </c>
    </row>
    <row r="16" spans="1:6" s="42" customFormat="1" ht="13.5" x14ac:dyDescent="0.4">
      <c r="A16" s="8" t="s">
        <v>53</v>
      </c>
      <c r="B16" s="35">
        <f>B7</f>
        <v>5829</v>
      </c>
      <c r="C16" s="102">
        <v>5828</v>
      </c>
      <c r="D16" s="36">
        <f>B16-C16</f>
        <v>1</v>
      </c>
      <c r="E16" s="15">
        <f>+D16/C16</f>
        <v>1.7158544955387783E-4</v>
      </c>
    </row>
    <row r="17" spans="1:5" s="42" customFormat="1" ht="14.25" thickBot="1" x14ac:dyDescent="0.45">
      <c r="A17" s="8" t="s">
        <v>54</v>
      </c>
      <c r="B17" s="35">
        <f>B8</f>
        <v>2953</v>
      </c>
      <c r="C17" s="102">
        <v>2947</v>
      </c>
      <c r="D17" s="36">
        <f>B17-C17</f>
        <v>6</v>
      </c>
      <c r="E17" s="15">
        <f>+D17/C17</f>
        <v>2.0359687818120122E-3</v>
      </c>
    </row>
    <row r="18" spans="1:5" s="42" customFormat="1" ht="14.25" thickTop="1" x14ac:dyDescent="0.4">
      <c r="A18" s="9" t="s">
        <v>62</v>
      </c>
      <c r="B18" s="30">
        <f>B9</f>
        <v>51239</v>
      </c>
      <c r="C18" s="30">
        <f>SUM(C14:C17)</f>
        <v>51267</v>
      </c>
      <c r="D18" s="37">
        <f>SUM(D14:D17)</f>
        <v>-28</v>
      </c>
      <c r="E18" s="16">
        <f>+D18/C18</f>
        <v>-5.4616029804747696E-4</v>
      </c>
    </row>
    <row r="19" spans="1:5" s="42" customFormat="1" ht="13.5" x14ac:dyDescent="0.4">
      <c r="A19" s="153" t="s">
        <v>63</v>
      </c>
      <c r="B19" s="153"/>
      <c r="C19" s="153"/>
      <c r="D19" s="153"/>
      <c r="E19" s="153"/>
    </row>
    <row r="20" spans="1:5" s="42" customFormat="1" ht="13.5" x14ac:dyDescent="0.4">
      <c r="A20" s="2"/>
      <c r="B20" s="2"/>
      <c r="C20" s="2"/>
      <c r="D20" s="2"/>
      <c r="E20" s="2"/>
    </row>
    <row r="21" spans="1:5" s="42" customFormat="1" ht="13.5" x14ac:dyDescent="0.4">
      <c r="A21" s="148" t="s">
        <v>57</v>
      </c>
      <c r="B21" s="150" t="s">
        <v>48</v>
      </c>
      <c r="C21" s="151"/>
      <c r="D21" s="151"/>
      <c r="E21" s="152"/>
    </row>
    <row r="22" spans="1:5" s="42" customFormat="1" ht="14.25" thickBot="1" x14ac:dyDescent="0.45">
      <c r="A22" s="149"/>
      <c r="B22" s="17" t="s">
        <v>58</v>
      </c>
      <c r="C22" s="12" t="s">
        <v>59</v>
      </c>
      <c r="D22" s="12" t="s">
        <v>60</v>
      </c>
      <c r="E22" s="13" t="s">
        <v>61</v>
      </c>
    </row>
    <row r="23" spans="1:5" s="42" customFormat="1" ht="14.25" thickTop="1" x14ac:dyDescent="0.4">
      <c r="A23" s="7" t="s">
        <v>51</v>
      </c>
      <c r="B23" s="35">
        <f>C5</f>
        <v>80219</v>
      </c>
      <c r="C23" s="107">
        <v>80267</v>
      </c>
      <c r="D23" s="34">
        <f>B23-C23</f>
        <v>-48</v>
      </c>
      <c r="E23" s="14">
        <f>+D23/C23</f>
        <v>-5.9800416111228775E-4</v>
      </c>
    </row>
    <row r="24" spans="1:5" s="42" customFormat="1" ht="13.5" x14ac:dyDescent="0.4">
      <c r="A24" s="8" t="s">
        <v>52</v>
      </c>
      <c r="B24" s="39">
        <f>C6</f>
        <v>2728</v>
      </c>
      <c r="C24" s="105">
        <v>2735</v>
      </c>
      <c r="D24" s="36">
        <f>B24-C24</f>
        <v>-7</v>
      </c>
      <c r="E24" s="15">
        <f>+D24/C24</f>
        <v>-2.5594149908592322E-3</v>
      </c>
    </row>
    <row r="25" spans="1:5" s="42" customFormat="1" ht="13.5" x14ac:dyDescent="0.4">
      <c r="A25" s="8" t="s">
        <v>53</v>
      </c>
      <c r="B25" s="39">
        <f>C7</f>
        <v>11760</v>
      </c>
      <c r="C25" s="105">
        <v>11761</v>
      </c>
      <c r="D25" s="36">
        <f>B25-C25</f>
        <v>-1</v>
      </c>
      <c r="E25" s="15">
        <f>+D25/C25</f>
        <v>-8.5026783436782593E-5</v>
      </c>
    </row>
    <row r="26" spans="1:5" s="42" customFormat="1" ht="14.25" thickBot="1" x14ac:dyDescent="0.45">
      <c r="A26" s="8" t="s">
        <v>54</v>
      </c>
      <c r="B26" s="39">
        <f>C8</f>
        <v>6060</v>
      </c>
      <c r="C26" s="108">
        <v>6037</v>
      </c>
      <c r="D26" s="36">
        <f>B26-C26</f>
        <v>23</v>
      </c>
      <c r="E26" s="15">
        <f>+D26/C26</f>
        <v>3.809839324167633E-3</v>
      </c>
    </row>
    <row r="27" spans="1:5" s="42" customFormat="1" ht="14.25" thickTop="1" x14ac:dyDescent="0.4">
      <c r="A27" s="9" t="s">
        <v>62</v>
      </c>
      <c r="B27" s="30">
        <f>C9</f>
        <v>100767</v>
      </c>
      <c r="C27" s="37">
        <f>SUM(C23:C26)</f>
        <v>100800</v>
      </c>
      <c r="D27" s="37">
        <f>SUM(D23:D26)</f>
        <v>-33</v>
      </c>
      <c r="E27" s="16">
        <f>+D27/C27</f>
        <v>-3.2738095238095237E-4</v>
      </c>
    </row>
    <row r="28" spans="1:5" s="42" customFormat="1" ht="13.5" x14ac:dyDescent="0.4">
      <c r="A28" s="153" t="s">
        <v>64</v>
      </c>
      <c r="B28" s="153"/>
      <c r="C28" s="153"/>
      <c r="D28" s="153"/>
      <c r="E28" s="153"/>
    </row>
    <row r="29" spans="1:5" s="42" customFormat="1" ht="14.25" thickBot="1" x14ac:dyDescent="0.45">
      <c r="A29" s="2"/>
      <c r="B29" s="2"/>
      <c r="C29" s="2"/>
      <c r="D29" s="2"/>
      <c r="E29" s="2"/>
    </row>
    <row r="30" spans="1:5" s="42" customFormat="1" ht="14.25" thickBot="1" x14ac:dyDescent="0.45">
      <c r="A30" s="2"/>
      <c r="B30" s="141" t="s">
        <v>65</v>
      </c>
      <c r="C30" s="142"/>
      <c r="D30" s="143"/>
      <c r="E30" s="2"/>
    </row>
    <row r="31" spans="1:5" s="42" customFormat="1" ht="14.25" thickBot="1" x14ac:dyDescent="0.45">
      <c r="A31" s="2"/>
      <c r="B31" s="44" t="s">
        <v>66</v>
      </c>
      <c r="C31" s="44" t="s">
        <v>67</v>
      </c>
      <c r="D31" s="44" t="s">
        <v>68</v>
      </c>
      <c r="E31" s="2"/>
    </row>
    <row r="32" spans="1:5" s="42" customFormat="1" ht="14.25" thickBot="1" x14ac:dyDescent="0.45">
      <c r="A32" s="2"/>
      <c r="B32" s="109">
        <v>61</v>
      </c>
      <c r="C32" s="109">
        <v>141</v>
      </c>
      <c r="D32" s="46">
        <f>B32-C32</f>
        <v>-80</v>
      </c>
      <c r="E32" s="2"/>
    </row>
    <row r="33" spans="1:5" s="42" customFormat="1" ht="14.25" thickBot="1" x14ac:dyDescent="0.45">
      <c r="A33" s="2"/>
      <c r="B33" s="141" t="s">
        <v>69</v>
      </c>
      <c r="C33" s="142"/>
      <c r="D33" s="143"/>
      <c r="E33" s="2"/>
    </row>
    <row r="34" spans="1:5" s="42" customFormat="1" ht="14.25" thickBot="1" x14ac:dyDescent="0.45">
      <c r="A34" s="2"/>
      <c r="B34" s="44" t="s">
        <v>70</v>
      </c>
      <c r="C34" s="44" t="s">
        <v>71</v>
      </c>
      <c r="D34" s="44" t="s">
        <v>68</v>
      </c>
      <c r="E34" s="2"/>
    </row>
    <row r="35" spans="1:5" s="42" customFormat="1" ht="14.25" thickBot="1" x14ac:dyDescent="0.45">
      <c r="A35" s="2"/>
      <c r="B35" s="109">
        <v>245</v>
      </c>
      <c r="C35" s="110">
        <v>198</v>
      </c>
      <c r="D35" s="46">
        <f>B35-C35</f>
        <v>47</v>
      </c>
      <c r="E35" s="2"/>
    </row>
    <row r="36" spans="1:5" s="42" customFormat="1" ht="14.25" thickBot="1" x14ac:dyDescent="0.45">
      <c r="A36" s="2"/>
      <c r="B36" s="144" t="s">
        <v>72</v>
      </c>
      <c r="C36" s="145"/>
      <c r="D36" s="47">
        <f>D32+D35</f>
        <v>-33</v>
      </c>
      <c r="E36" s="2" t="str">
        <f>IF(D27=D36,"","D27セルと不一致")</f>
        <v/>
      </c>
    </row>
    <row r="37" spans="1:5" s="42" customFormat="1" ht="14.25" thickBot="1" x14ac:dyDescent="0.45">
      <c r="A37" s="2"/>
      <c r="B37" s="144" t="s">
        <v>73</v>
      </c>
      <c r="C37" s="145"/>
      <c r="D37" s="111">
        <v>-755</v>
      </c>
      <c r="E37" s="2"/>
    </row>
    <row r="38" spans="1:5" s="42" customFormat="1" ht="13.5" x14ac:dyDescent="0.4">
      <c r="A38" s="2"/>
      <c r="B38" s="49"/>
      <c r="C38" s="49"/>
      <c r="D38" s="50"/>
      <c r="E38" s="2"/>
    </row>
    <row r="39" spans="1:5" s="42" customFormat="1" ht="14.25" thickBot="1" x14ac:dyDescent="0.45">
      <c r="A39" s="2"/>
      <c r="B39" s="2"/>
      <c r="C39" s="2"/>
      <c r="D39" s="2"/>
      <c r="E39" s="2"/>
    </row>
    <row r="40" spans="1:5" s="42" customFormat="1" ht="14.25" thickBot="1" x14ac:dyDescent="0.45">
      <c r="A40" s="2"/>
      <c r="B40" s="2"/>
      <c r="C40" s="19" t="s">
        <v>74</v>
      </c>
      <c r="D40" s="21" t="s">
        <v>75</v>
      </c>
      <c r="E40" s="2"/>
    </row>
    <row r="41" spans="1:5" s="42" customFormat="1" ht="14.25" thickTop="1" x14ac:dyDescent="0.4">
      <c r="A41" s="2"/>
      <c r="B41" s="2"/>
      <c r="C41" s="51" t="s">
        <v>76</v>
      </c>
      <c r="D41" s="112">
        <v>15008</v>
      </c>
      <c r="E41" s="2"/>
    </row>
    <row r="42" spans="1:5" s="42" customFormat="1" ht="13.5" x14ac:dyDescent="0.4">
      <c r="A42" s="2"/>
      <c r="B42" s="2"/>
      <c r="C42" s="53" t="s">
        <v>77</v>
      </c>
      <c r="D42" s="113">
        <v>55239</v>
      </c>
      <c r="E42" s="2"/>
    </row>
    <row r="43" spans="1:5" s="42" customFormat="1" ht="13.5" x14ac:dyDescent="0.4">
      <c r="A43" s="2"/>
      <c r="B43" s="2"/>
      <c r="C43" s="53" t="s">
        <v>78</v>
      </c>
      <c r="D43" s="113">
        <v>30520</v>
      </c>
      <c r="E43" s="2"/>
    </row>
    <row r="44" spans="1:5" s="42" customFormat="1" ht="13.5" x14ac:dyDescent="0.4">
      <c r="A44" s="2"/>
      <c r="B44" s="2"/>
      <c r="C44" s="53" t="s">
        <v>31</v>
      </c>
      <c r="D44" s="55">
        <f>SUM(D41:D43)</f>
        <v>100767</v>
      </c>
      <c r="E44" s="2"/>
    </row>
    <row r="45" spans="1:5" s="42" customFormat="1" ht="13.5" x14ac:dyDescent="0.4">
      <c r="A45" s="2"/>
      <c r="B45" s="2"/>
      <c r="C45" s="53" t="s">
        <v>32</v>
      </c>
      <c r="D45" s="56">
        <f>D43/D44</f>
        <v>0.30287693391685772</v>
      </c>
      <c r="E45" s="2"/>
    </row>
    <row r="46" spans="1:5" s="42" customFormat="1" ht="14.25" customHeight="1" thickBot="1" x14ac:dyDescent="0.45">
      <c r="A46" s="2"/>
      <c r="B46" s="2"/>
      <c r="C46" s="20" t="s">
        <v>79</v>
      </c>
      <c r="D46" s="114">
        <v>47.6</v>
      </c>
      <c r="E46" s="2"/>
    </row>
  </sheetData>
  <mergeCells count="1">
    <mergeCell ref="A1:E1"/>
  </mergeCells>
  <phoneticPr fontId="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view="pageBreakPreview" topLeftCell="A22" zoomScaleNormal="100" zoomScaleSheetLayoutView="100" workbookViewId="0">
      <selection activeCell="B35" sqref="B35"/>
    </sheetView>
  </sheetViews>
  <sheetFormatPr defaultRowHeight="18.75" x14ac:dyDescent="0.4"/>
  <cols>
    <col min="1" max="1" width="15" style="1" customWidth="1"/>
    <col min="2" max="5" width="16.125" style="1" customWidth="1"/>
    <col min="6" max="16384" width="9" style="41"/>
  </cols>
  <sheetData>
    <row r="1" spans="1:6" ht="19.5" x14ac:dyDescent="0.4">
      <c r="A1" s="159" t="s">
        <v>0</v>
      </c>
      <c r="B1" s="159"/>
      <c r="C1" s="159"/>
      <c r="D1" s="159"/>
      <c r="E1" s="159"/>
    </row>
    <row r="2" spans="1:6" s="42" customFormat="1" ht="13.5" x14ac:dyDescent="0.4">
      <c r="A2" s="2"/>
      <c r="B2" s="2"/>
      <c r="C2" s="2"/>
      <c r="D2" s="160" t="s">
        <v>39</v>
      </c>
      <c r="E2" s="160"/>
    </row>
    <row r="3" spans="1:6" s="42" customFormat="1" ht="13.5" x14ac:dyDescent="0.4">
      <c r="A3" s="2"/>
      <c r="B3" s="2"/>
      <c r="C3" s="2"/>
      <c r="D3" s="58"/>
      <c r="E3" s="58"/>
    </row>
    <row r="4" spans="1:6" s="42" customFormat="1" ht="14.25" thickBot="1" x14ac:dyDescent="0.45">
      <c r="A4" s="3" t="s">
        <v>1</v>
      </c>
      <c r="B4" s="4" t="s">
        <v>2</v>
      </c>
      <c r="C4" s="5" t="s">
        <v>3</v>
      </c>
      <c r="D4" s="5" t="s">
        <v>4</v>
      </c>
      <c r="E4" s="6" t="s">
        <v>5</v>
      </c>
    </row>
    <row r="5" spans="1:6" s="42" customFormat="1" ht="14.25" thickTop="1" x14ac:dyDescent="0.4">
      <c r="A5" s="7" t="s">
        <v>6</v>
      </c>
      <c r="B5" s="23">
        <v>40688</v>
      </c>
      <c r="C5" s="24">
        <f>SUM(D5:E5)</f>
        <v>80590</v>
      </c>
      <c r="D5" s="25">
        <v>38694</v>
      </c>
      <c r="E5" s="26">
        <v>41896</v>
      </c>
      <c r="F5" s="43"/>
    </row>
    <row r="6" spans="1:6" s="42" customFormat="1" ht="13.5" x14ac:dyDescent="0.4">
      <c r="A6" s="8" t="s">
        <v>7</v>
      </c>
      <c r="B6" s="27">
        <v>1527</v>
      </c>
      <c r="C6" s="24">
        <f t="shared" ref="C6:C9" si="0">SUM(D6:E6)</f>
        <v>2782</v>
      </c>
      <c r="D6" s="28">
        <v>1324</v>
      </c>
      <c r="E6" s="29">
        <v>1458</v>
      </c>
      <c r="F6" s="43"/>
    </row>
    <row r="7" spans="1:6" s="42" customFormat="1" ht="13.5" x14ac:dyDescent="0.4">
      <c r="A7" s="8" t="s">
        <v>8</v>
      </c>
      <c r="B7" s="27">
        <v>5818</v>
      </c>
      <c r="C7" s="24">
        <f t="shared" si="0"/>
        <v>11876</v>
      </c>
      <c r="D7" s="28">
        <v>5670</v>
      </c>
      <c r="E7" s="29">
        <v>6206</v>
      </c>
      <c r="F7" s="43"/>
    </row>
    <row r="8" spans="1:6" s="42" customFormat="1" ht="14.25" thickBot="1" x14ac:dyDescent="0.45">
      <c r="A8" s="8" t="s">
        <v>9</v>
      </c>
      <c r="B8" s="27">
        <v>2962</v>
      </c>
      <c r="C8" s="57">
        <f t="shared" si="0"/>
        <v>6131</v>
      </c>
      <c r="D8" s="28">
        <v>2900</v>
      </c>
      <c r="E8" s="29">
        <v>3231</v>
      </c>
      <c r="F8" s="43"/>
    </row>
    <row r="9" spans="1:6" s="42" customFormat="1" ht="14.25" thickTop="1" x14ac:dyDescent="0.4">
      <c r="A9" s="9" t="s">
        <v>10</v>
      </c>
      <c r="B9" s="30">
        <f>B5+B6+B7+B8</f>
        <v>50995</v>
      </c>
      <c r="C9" s="37">
        <f t="shared" si="0"/>
        <v>101379</v>
      </c>
      <c r="D9" s="31">
        <f>D5+D6+D7+D8</f>
        <v>48588</v>
      </c>
      <c r="E9" s="32">
        <f>E5+E6+E7+E8</f>
        <v>52791</v>
      </c>
    </row>
    <row r="10" spans="1:6" s="42" customFormat="1" ht="13.5" x14ac:dyDescent="0.4">
      <c r="A10" s="2"/>
      <c r="B10" s="2"/>
      <c r="C10" s="2"/>
      <c r="D10" s="2"/>
      <c r="E10" s="2"/>
    </row>
    <row r="11" spans="1:6" s="42" customFormat="1" ht="13.5" x14ac:dyDescent="0.4">
      <c r="A11" s="161" t="s">
        <v>11</v>
      </c>
      <c r="B11" s="161"/>
      <c r="C11" s="161"/>
      <c r="D11" s="161"/>
      <c r="E11" s="161"/>
    </row>
    <row r="12" spans="1:6" s="42" customFormat="1" ht="13.5" x14ac:dyDescent="0.4">
      <c r="A12" s="162" t="s">
        <v>12</v>
      </c>
      <c r="B12" s="164" t="s">
        <v>13</v>
      </c>
      <c r="C12" s="165"/>
      <c r="D12" s="165"/>
      <c r="E12" s="166"/>
    </row>
    <row r="13" spans="1:6" s="42" customFormat="1" ht="14.25" thickBot="1" x14ac:dyDescent="0.45">
      <c r="A13" s="163"/>
      <c r="B13" s="10" t="s">
        <v>14</v>
      </c>
      <c r="C13" s="11" t="s">
        <v>15</v>
      </c>
      <c r="D13" s="12" t="s">
        <v>16</v>
      </c>
      <c r="E13" s="13" t="s">
        <v>17</v>
      </c>
    </row>
    <row r="14" spans="1:6" s="42" customFormat="1" ht="14.25" thickTop="1" x14ac:dyDescent="0.4">
      <c r="A14" s="7" t="s">
        <v>6</v>
      </c>
      <c r="B14" s="33">
        <f>B5</f>
        <v>40688</v>
      </c>
      <c r="C14" s="23">
        <v>40740</v>
      </c>
      <c r="D14" s="34">
        <f>+B14-C14</f>
        <v>-52</v>
      </c>
      <c r="E14" s="14">
        <f>+D14/C14</f>
        <v>-1.2763868433971527E-3</v>
      </c>
    </row>
    <row r="15" spans="1:6" s="42" customFormat="1" ht="13.5" x14ac:dyDescent="0.4">
      <c r="A15" s="8" t="s">
        <v>7</v>
      </c>
      <c r="B15" s="35">
        <f>B6</f>
        <v>1527</v>
      </c>
      <c r="C15" s="27">
        <v>1528</v>
      </c>
      <c r="D15" s="36">
        <f>+B15-C15</f>
        <v>-1</v>
      </c>
      <c r="E15" s="15">
        <f>+D15/C15</f>
        <v>-6.5445026178010475E-4</v>
      </c>
    </row>
    <row r="16" spans="1:6" s="42" customFormat="1" ht="13.5" x14ac:dyDescent="0.4">
      <c r="A16" s="8" t="s">
        <v>8</v>
      </c>
      <c r="B16" s="35">
        <f>B7</f>
        <v>5818</v>
      </c>
      <c r="C16" s="27">
        <v>5826</v>
      </c>
      <c r="D16" s="36">
        <f>+B16-C16</f>
        <v>-8</v>
      </c>
      <c r="E16" s="15">
        <f>+D16/C16</f>
        <v>-1.3731548232063166E-3</v>
      </c>
    </row>
    <row r="17" spans="1:5" s="42" customFormat="1" ht="14.25" thickBot="1" x14ac:dyDescent="0.45">
      <c r="A17" s="8" t="s">
        <v>9</v>
      </c>
      <c r="B17" s="35">
        <f>B8</f>
        <v>2962</v>
      </c>
      <c r="C17" s="27">
        <v>2962</v>
      </c>
      <c r="D17" s="36">
        <f>+B17-C17</f>
        <v>0</v>
      </c>
      <c r="E17" s="15">
        <f>+D17/C17</f>
        <v>0</v>
      </c>
    </row>
    <row r="18" spans="1:5" s="42" customFormat="1" ht="14.25" thickTop="1" x14ac:dyDescent="0.4">
      <c r="A18" s="9" t="s">
        <v>18</v>
      </c>
      <c r="B18" s="30">
        <f>B9</f>
        <v>50995</v>
      </c>
      <c r="C18" s="30">
        <f>SUM(C14:C17)</f>
        <v>51056</v>
      </c>
      <c r="D18" s="37">
        <f>SUM(D14:D17)</f>
        <v>-61</v>
      </c>
      <c r="E18" s="16">
        <f>+D18/C18</f>
        <v>-1.1947665308680664E-3</v>
      </c>
    </row>
    <row r="19" spans="1:5" s="42" customFormat="1" ht="13.5" x14ac:dyDescent="0.4">
      <c r="A19" s="167" t="s">
        <v>34</v>
      </c>
      <c r="B19" s="167"/>
      <c r="C19" s="167"/>
      <c r="D19" s="167"/>
      <c r="E19" s="167"/>
    </row>
    <row r="20" spans="1:5" s="42" customFormat="1" ht="13.5" x14ac:dyDescent="0.4">
      <c r="A20" s="2"/>
      <c r="B20" s="2"/>
      <c r="C20" s="2"/>
      <c r="D20" s="2"/>
      <c r="E20" s="2"/>
    </row>
    <row r="21" spans="1:5" s="42" customFormat="1" ht="13.5" x14ac:dyDescent="0.4">
      <c r="A21" s="162" t="s">
        <v>12</v>
      </c>
      <c r="B21" s="164" t="s">
        <v>19</v>
      </c>
      <c r="C21" s="165"/>
      <c r="D21" s="165"/>
      <c r="E21" s="166"/>
    </row>
    <row r="22" spans="1:5" s="42" customFormat="1" ht="14.25" thickBot="1" x14ac:dyDescent="0.45">
      <c r="A22" s="163"/>
      <c r="B22" s="17" t="s">
        <v>14</v>
      </c>
      <c r="C22" s="12" t="s">
        <v>15</v>
      </c>
      <c r="D22" s="12" t="s">
        <v>16</v>
      </c>
      <c r="E22" s="13" t="s">
        <v>17</v>
      </c>
    </row>
    <row r="23" spans="1:5" s="42" customFormat="1" ht="14.25" thickTop="1" x14ac:dyDescent="0.4">
      <c r="A23" s="7" t="s">
        <v>6</v>
      </c>
      <c r="B23" s="35">
        <f>C5</f>
        <v>80590</v>
      </c>
      <c r="C23" s="38">
        <v>80617</v>
      </c>
      <c r="D23" s="34">
        <f>+B23-C23</f>
        <v>-27</v>
      </c>
      <c r="E23" s="14">
        <f>+D23/C23</f>
        <v>-3.3491695299998762E-4</v>
      </c>
    </row>
    <row r="24" spans="1:5" s="42" customFormat="1" ht="13.5" x14ac:dyDescent="0.4">
      <c r="A24" s="8" t="s">
        <v>7</v>
      </c>
      <c r="B24" s="39">
        <f>C6</f>
        <v>2782</v>
      </c>
      <c r="C24" s="28">
        <v>2792</v>
      </c>
      <c r="D24" s="36">
        <f>+B24-C24</f>
        <v>-10</v>
      </c>
      <c r="E24" s="15">
        <f>+D24/C24</f>
        <v>-3.5816618911174787E-3</v>
      </c>
    </row>
    <row r="25" spans="1:5" s="42" customFormat="1" ht="13.5" x14ac:dyDescent="0.4">
      <c r="A25" s="8" t="s">
        <v>8</v>
      </c>
      <c r="B25" s="39">
        <f>C7</f>
        <v>11876</v>
      </c>
      <c r="C25" s="28">
        <v>11893</v>
      </c>
      <c r="D25" s="36">
        <f>+B25-C25</f>
        <v>-17</v>
      </c>
      <c r="E25" s="15">
        <f>+D25/C25</f>
        <v>-1.4294122593122005E-3</v>
      </c>
    </row>
    <row r="26" spans="1:5" s="42" customFormat="1" ht="14.25" thickBot="1" x14ac:dyDescent="0.45">
      <c r="A26" s="8" t="s">
        <v>9</v>
      </c>
      <c r="B26" s="39">
        <f>C8</f>
        <v>6131</v>
      </c>
      <c r="C26" s="40">
        <v>6139</v>
      </c>
      <c r="D26" s="36">
        <f>+B26-C26</f>
        <v>-8</v>
      </c>
      <c r="E26" s="15">
        <f>+D26/C26</f>
        <v>-1.3031438345007329E-3</v>
      </c>
    </row>
    <row r="27" spans="1:5" s="42" customFormat="1" ht="14.25" thickTop="1" x14ac:dyDescent="0.4">
      <c r="A27" s="9" t="s">
        <v>18</v>
      </c>
      <c r="B27" s="30">
        <f>C9</f>
        <v>101379</v>
      </c>
      <c r="C27" s="37">
        <f>SUM(C23:C26)</f>
        <v>101441</v>
      </c>
      <c r="D27" s="37">
        <f>SUM(D23:D26)</f>
        <v>-62</v>
      </c>
      <c r="E27" s="16">
        <f>+D27/C27</f>
        <v>-6.1119271300558945E-4</v>
      </c>
    </row>
    <row r="28" spans="1:5" s="42" customFormat="1" ht="13.5" x14ac:dyDescent="0.4">
      <c r="A28" s="167" t="s">
        <v>35</v>
      </c>
      <c r="B28" s="167"/>
      <c r="C28" s="167"/>
      <c r="D28" s="167"/>
      <c r="E28" s="167"/>
    </row>
    <row r="29" spans="1:5" s="42" customFormat="1" ht="14.25" thickBot="1" x14ac:dyDescent="0.45">
      <c r="A29" s="2"/>
      <c r="B29" s="2"/>
      <c r="C29" s="2"/>
      <c r="D29" s="2"/>
      <c r="E29" s="2"/>
    </row>
    <row r="30" spans="1:5" s="42" customFormat="1" ht="14.25" thickBot="1" x14ac:dyDescent="0.45">
      <c r="A30" s="2"/>
      <c r="B30" s="154" t="s">
        <v>20</v>
      </c>
      <c r="C30" s="155"/>
      <c r="D30" s="156"/>
      <c r="E30" s="2"/>
    </row>
    <row r="31" spans="1:5" s="42" customFormat="1" ht="14.25" thickBot="1" x14ac:dyDescent="0.45">
      <c r="A31" s="2"/>
      <c r="B31" s="44" t="s">
        <v>21</v>
      </c>
      <c r="C31" s="44" t="s">
        <v>22</v>
      </c>
      <c r="D31" s="44" t="s">
        <v>23</v>
      </c>
      <c r="E31" s="2"/>
    </row>
    <row r="32" spans="1:5" s="42" customFormat="1" ht="14.25" thickBot="1" x14ac:dyDescent="0.45">
      <c r="A32" s="2"/>
      <c r="B32" s="45">
        <v>70</v>
      </c>
      <c r="C32" s="45">
        <v>118</v>
      </c>
      <c r="D32" s="46">
        <f>B32-C32</f>
        <v>-48</v>
      </c>
      <c r="E32" s="2"/>
    </row>
    <row r="33" spans="1:5" s="42" customFormat="1" ht="14.25" thickBot="1" x14ac:dyDescent="0.45">
      <c r="A33" s="2"/>
      <c r="B33" s="154" t="s">
        <v>24</v>
      </c>
      <c r="C33" s="155"/>
      <c r="D33" s="156"/>
      <c r="E33" s="2"/>
    </row>
    <row r="34" spans="1:5" s="42" customFormat="1" ht="14.25" thickBot="1" x14ac:dyDescent="0.45">
      <c r="A34" s="2"/>
      <c r="B34" s="44" t="s">
        <v>25</v>
      </c>
      <c r="C34" s="44" t="s">
        <v>26</v>
      </c>
      <c r="D34" s="44" t="s">
        <v>23</v>
      </c>
      <c r="E34" s="2"/>
    </row>
    <row r="35" spans="1:5" s="42" customFormat="1" ht="14.25" thickBot="1" x14ac:dyDescent="0.45">
      <c r="A35" s="2"/>
      <c r="B35" s="45">
        <v>257</v>
      </c>
      <c r="C35" s="18">
        <v>271</v>
      </c>
      <c r="D35" s="46">
        <f>B35-C35</f>
        <v>-14</v>
      </c>
      <c r="E35" s="2"/>
    </row>
    <row r="36" spans="1:5" s="42" customFormat="1" ht="14.25" thickBot="1" x14ac:dyDescent="0.45">
      <c r="A36" s="2"/>
      <c r="B36" s="157" t="s">
        <v>27</v>
      </c>
      <c r="C36" s="158"/>
      <c r="D36" s="47">
        <f>D32+D35</f>
        <v>-62</v>
      </c>
      <c r="E36" s="2"/>
    </row>
    <row r="37" spans="1:5" s="42" customFormat="1" ht="14.25" thickBot="1" x14ac:dyDescent="0.45">
      <c r="A37" s="2"/>
      <c r="B37" s="157" t="s">
        <v>28</v>
      </c>
      <c r="C37" s="158"/>
      <c r="D37" s="48">
        <v>-791</v>
      </c>
      <c r="E37" s="2"/>
    </row>
    <row r="38" spans="1:5" s="42" customFormat="1" ht="13.5" x14ac:dyDescent="0.4">
      <c r="A38" s="2"/>
      <c r="B38" s="49"/>
      <c r="C38" s="49"/>
      <c r="D38" s="50"/>
      <c r="E38" s="2"/>
    </row>
    <row r="39" spans="1:5" s="42" customFormat="1" ht="14.25" thickBot="1" x14ac:dyDescent="0.45">
      <c r="A39" s="2"/>
      <c r="B39" s="2"/>
      <c r="C39" s="2"/>
      <c r="D39" s="2"/>
      <c r="E39" s="2"/>
    </row>
    <row r="40" spans="1:5" s="42" customFormat="1" ht="14.25" thickBot="1" x14ac:dyDescent="0.45">
      <c r="A40" s="2"/>
      <c r="B40" s="2"/>
      <c r="C40" s="19" t="s">
        <v>29</v>
      </c>
      <c r="D40" s="21" t="s">
        <v>30</v>
      </c>
      <c r="E40" s="2"/>
    </row>
    <row r="41" spans="1:5" s="42" customFormat="1" ht="14.25" thickTop="1" x14ac:dyDescent="0.4">
      <c r="A41" s="2"/>
      <c r="B41" s="2"/>
      <c r="C41" s="51" t="s">
        <v>36</v>
      </c>
      <c r="D41" s="52">
        <v>15296</v>
      </c>
      <c r="E41" s="2"/>
    </row>
    <row r="42" spans="1:5" s="42" customFormat="1" ht="13.5" x14ac:dyDescent="0.4">
      <c r="A42" s="2"/>
      <c r="B42" s="2"/>
      <c r="C42" s="53" t="s">
        <v>37</v>
      </c>
      <c r="D42" s="54">
        <v>55640</v>
      </c>
      <c r="E42" s="2"/>
    </row>
    <row r="43" spans="1:5" s="42" customFormat="1" ht="13.5" x14ac:dyDescent="0.4">
      <c r="A43" s="2"/>
      <c r="B43" s="2"/>
      <c r="C43" s="53" t="s">
        <v>38</v>
      </c>
      <c r="D43" s="54">
        <v>30443</v>
      </c>
      <c r="E43" s="2"/>
    </row>
    <row r="44" spans="1:5" s="42" customFormat="1" ht="13.5" x14ac:dyDescent="0.4">
      <c r="A44" s="2"/>
      <c r="B44" s="2"/>
      <c r="C44" s="53" t="s">
        <v>31</v>
      </c>
      <c r="D44" s="55">
        <v>101379</v>
      </c>
      <c r="E44" s="2"/>
    </row>
    <row r="45" spans="1:5" s="42" customFormat="1" ht="13.5" x14ac:dyDescent="0.4">
      <c r="A45" s="2"/>
      <c r="B45" s="2"/>
      <c r="C45" s="53" t="s">
        <v>32</v>
      </c>
      <c r="D45" s="56">
        <f>D43/D44</f>
        <v>0.30028901449018042</v>
      </c>
      <c r="E45" s="2"/>
    </row>
    <row r="46" spans="1:5" s="42" customFormat="1" ht="14.25" customHeight="1" thickBot="1" x14ac:dyDescent="0.45">
      <c r="A46" s="2"/>
      <c r="B46" s="2"/>
      <c r="C46" s="20" t="s">
        <v>33</v>
      </c>
      <c r="D46" s="22">
        <v>47.42</v>
      </c>
      <c r="E46" s="2"/>
    </row>
  </sheetData>
  <mergeCells count="13">
    <mergeCell ref="B37:C37"/>
    <mergeCell ref="A21:A22"/>
    <mergeCell ref="B21:E21"/>
    <mergeCell ref="A28:E28"/>
    <mergeCell ref="B30:D30"/>
    <mergeCell ref="B33:D33"/>
    <mergeCell ref="B36:C36"/>
    <mergeCell ref="A19:E19"/>
    <mergeCell ref="A1:E1"/>
    <mergeCell ref="D2:E2"/>
    <mergeCell ref="A11:E11"/>
    <mergeCell ref="A12:A13"/>
    <mergeCell ref="B12:E12"/>
  </mergeCells>
  <phoneticPr fontId="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view="pageBreakPreview" topLeftCell="A25" zoomScaleNormal="100" zoomScaleSheetLayoutView="100" workbookViewId="0">
      <selection activeCell="K43" sqref="K43"/>
    </sheetView>
  </sheetViews>
  <sheetFormatPr defaultRowHeight="18.75" x14ac:dyDescent="0.4"/>
  <cols>
    <col min="1" max="1" width="15" style="1" customWidth="1"/>
    <col min="2" max="5" width="16.125" style="1" customWidth="1"/>
    <col min="6" max="16384" width="9" style="41"/>
  </cols>
  <sheetData>
    <row r="1" spans="1:6" ht="19.5" x14ac:dyDescent="0.4">
      <c r="A1" s="159" t="s">
        <v>0</v>
      </c>
      <c r="B1" s="159"/>
      <c r="C1" s="159"/>
      <c r="D1" s="159"/>
      <c r="E1" s="159"/>
    </row>
    <row r="2" spans="1:6" s="42" customFormat="1" ht="13.5" x14ac:dyDescent="0.4">
      <c r="A2" s="2"/>
      <c r="B2" s="2"/>
      <c r="C2" s="2"/>
      <c r="D2" s="160" t="s">
        <v>40</v>
      </c>
      <c r="E2" s="160"/>
    </row>
    <row r="3" spans="1:6" s="42" customFormat="1" ht="13.5" x14ac:dyDescent="0.4">
      <c r="A3" s="2"/>
      <c r="B3" s="2"/>
      <c r="C3" s="2"/>
      <c r="D3" s="58"/>
      <c r="E3" s="58"/>
    </row>
    <row r="4" spans="1:6" s="42" customFormat="1" ht="14.25" thickBot="1" x14ac:dyDescent="0.45">
      <c r="A4" s="3" t="s">
        <v>1</v>
      </c>
      <c r="B4" s="4" t="s">
        <v>2</v>
      </c>
      <c r="C4" s="5" t="s">
        <v>3</v>
      </c>
      <c r="D4" s="5" t="s">
        <v>4</v>
      </c>
      <c r="E4" s="6" t="s">
        <v>5</v>
      </c>
    </row>
    <row r="5" spans="1:6" s="42" customFormat="1" ht="14.25" thickTop="1" x14ac:dyDescent="0.4">
      <c r="A5" s="7" t="s">
        <v>6</v>
      </c>
      <c r="B5" s="23">
        <v>40482</v>
      </c>
      <c r="C5" s="24">
        <f>SUM(D5:E5)</f>
        <v>79706</v>
      </c>
      <c r="D5" s="25">
        <v>38214</v>
      </c>
      <c r="E5" s="26">
        <v>41492</v>
      </c>
      <c r="F5" s="43"/>
    </row>
    <row r="6" spans="1:6" s="42" customFormat="1" ht="13.5" x14ac:dyDescent="0.4">
      <c r="A6" s="8" t="s">
        <v>7</v>
      </c>
      <c r="B6" s="27">
        <v>1525</v>
      </c>
      <c r="C6" s="24">
        <f t="shared" ref="C6:C9" si="0">SUM(D6:E6)</f>
        <v>2764</v>
      </c>
      <c r="D6" s="28">
        <v>1314</v>
      </c>
      <c r="E6" s="29">
        <v>1450</v>
      </c>
      <c r="F6" s="43"/>
    </row>
    <row r="7" spans="1:6" s="42" customFormat="1" ht="13.5" x14ac:dyDescent="0.4">
      <c r="A7" s="8" t="s">
        <v>8</v>
      </c>
      <c r="B7" s="27">
        <v>5789</v>
      </c>
      <c r="C7" s="24">
        <f t="shared" si="0"/>
        <v>11774</v>
      </c>
      <c r="D7" s="28">
        <v>5622</v>
      </c>
      <c r="E7" s="29">
        <v>6152</v>
      </c>
      <c r="F7" s="43"/>
    </row>
    <row r="8" spans="1:6" s="42" customFormat="1" ht="14.25" thickBot="1" x14ac:dyDescent="0.45">
      <c r="A8" s="8" t="s">
        <v>9</v>
      </c>
      <c r="B8" s="27">
        <v>2962</v>
      </c>
      <c r="C8" s="57">
        <f t="shared" si="0"/>
        <v>6106</v>
      </c>
      <c r="D8" s="28">
        <v>2891</v>
      </c>
      <c r="E8" s="29">
        <v>3215</v>
      </c>
      <c r="F8" s="43"/>
    </row>
    <row r="9" spans="1:6" s="42" customFormat="1" ht="14.25" thickTop="1" x14ac:dyDescent="0.4">
      <c r="A9" s="9" t="s">
        <v>10</v>
      </c>
      <c r="B9" s="30">
        <f>B5+B6+B7+B8</f>
        <v>50758</v>
      </c>
      <c r="C9" s="37">
        <f t="shared" si="0"/>
        <v>100350</v>
      </c>
      <c r="D9" s="31">
        <f>D5+D6+D7+D8</f>
        <v>48041</v>
      </c>
      <c r="E9" s="32">
        <f>E5+E6+E7+E8</f>
        <v>52309</v>
      </c>
    </row>
    <row r="10" spans="1:6" s="42" customFormat="1" ht="13.5" x14ac:dyDescent="0.4">
      <c r="A10" s="2"/>
      <c r="B10" s="2"/>
      <c r="C10" s="2"/>
      <c r="D10" s="2"/>
      <c r="E10" s="2"/>
    </row>
    <row r="11" spans="1:6" s="42" customFormat="1" ht="13.5" x14ac:dyDescent="0.4">
      <c r="A11" s="161" t="s">
        <v>11</v>
      </c>
      <c r="B11" s="161"/>
      <c r="C11" s="161"/>
      <c r="D11" s="161"/>
      <c r="E11" s="161"/>
    </row>
    <row r="12" spans="1:6" s="42" customFormat="1" ht="13.5" x14ac:dyDescent="0.4">
      <c r="A12" s="162" t="s">
        <v>12</v>
      </c>
      <c r="B12" s="164" t="s">
        <v>13</v>
      </c>
      <c r="C12" s="165"/>
      <c r="D12" s="165"/>
      <c r="E12" s="166"/>
    </row>
    <row r="13" spans="1:6" s="42" customFormat="1" ht="14.25" thickBot="1" x14ac:dyDescent="0.45">
      <c r="A13" s="163"/>
      <c r="B13" s="10" t="s">
        <v>14</v>
      </c>
      <c r="C13" s="11" t="s">
        <v>15</v>
      </c>
      <c r="D13" s="12" t="s">
        <v>16</v>
      </c>
      <c r="E13" s="13" t="s">
        <v>17</v>
      </c>
    </row>
    <row r="14" spans="1:6" s="42" customFormat="1" ht="14.25" thickTop="1" x14ac:dyDescent="0.4">
      <c r="A14" s="7" t="s">
        <v>6</v>
      </c>
      <c r="B14" s="33">
        <f>B5</f>
        <v>40482</v>
      </c>
      <c r="C14" s="23">
        <v>40688</v>
      </c>
      <c r="D14" s="34">
        <f>+B14-C14</f>
        <v>-206</v>
      </c>
      <c r="E14" s="14">
        <f>+D14/C14</f>
        <v>-5.062917813605977E-3</v>
      </c>
    </row>
    <row r="15" spans="1:6" s="42" customFormat="1" ht="13.5" x14ac:dyDescent="0.4">
      <c r="A15" s="8" t="s">
        <v>7</v>
      </c>
      <c r="B15" s="35">
        <f>B6</f>
        <v>1525</v>
      </c>
      <c r="C15" s="27">
        <v>1527</v>
      </c>
      <c r="D15" s="36">
        <f>+B15-C15</f>
        <v>-2</v>
      </c>
      <c r="E15" s="15">
        <f>+D15/C15</f>
        <v>-1.3097576948264572E-3</v>
      </c>
    </row>
    <row r="16" spans="1:6" s="42" customFormat="1" ht="13.5" x14ac:dyDescent="0.4">
      <c r="A16" s="8" t="s">
        <v>8</v>
      </c>
      <c r="B16" s="35">
        <f>B7</f>
        <v>5789</v>
      </c>
      <c r="C16" s="27">
        <v>5818</v>
      </c>
      <c r="D16" s="36">
        <f>+B16-C16</f>
        <v>-29</v>
      </c>
      <c r="E16" s="15">
        <f>+D16/C16</f>
        <v>-4.9845307665864558E-3</v>
      </c>
    </row>
    <row r="17" spans="1:5" s="42" customFormat="1" ht="14.25" thickBot="1" x14ac:dyDescent="0.45">
      <c r="A17" s="8" t="s">
        <v>9</v>
      </c>
      <c r="B17" s="35">
        <f>B8</f>
        <v>2962</v>
      </c>
      <c r="C17" s="27">
        <v>2962</v>
      </c>
      <c r="D17" s="36">
        <f>+B17-C17</f>
        <v>0</v>
      </c>
      <c r="E17" s="15">
        <f>+D17/C17</f>
        <v>0</v>
      </c>
    </row>
    <row r="18" spans="1:5" s="42" customFormat="1" ht="14.25" thickTop="1" x14ac:dyDescent="0.4">
      <c r="A18" s="9" t="s">
        <v>18</v>
      </c>
      <c r="B18" s="30">
        <f>B9</f>
        <v>50758</v>
      </c>
      <c r="C18" s="30">
        <v>50995</v>
      </c>
      <c r="D18" s="37">
        <f>SUM(D14:D17)</f>
        <v>-237</v>
      </c>
      <c r="E18" s="16">
        <f>+D18/C18</f>
        <v>-4.6475144622021769E-3</v>
      </c>
    </row>
    <row r="19" spans="1:5" s="42" customFormat="1" ht="13.5" x14ac:dyDescent="0.4">
      <c r="A19" s="167" t="s">
        <v>34</v>
      </c>
      <c r="B19" s="167"/>
      <c r="C19" s="167"/>
      <c r="D19" s="167"/>
      <c r="E19" s="167"/>
    </row>
    <row r="20" spans="1:5" s="42" customFormat="1" ht="13.5" x14ac:dyDescent="0.4">
      <c r="A20" s="2"/>
      <c r="B20" s="2"/>
      <c r="C20" s="2"/>
      <c r="D20" s="2"/>
      <c r="E20" s="2"/>
    </row>
    <row r="21" spans="1:5" s="42" customFormat="1" ht="13.5" x14ac:dyDescent="0.4">
      <c r="A21" s="162" t="s">
        <v>12</v>
      </c>
      <c r="B21" s="164" t="s">
        <v>19</v>
      </c>
      <c r="C21" s="165"/>
      <c r="D21" s="165"/>
      <c r="E21" s="166"/>
    </row>
    <row r="22" spans="1:5" s="42" customFormat="1" ht="14.25" thickBot="1" x14ac:dyDescent="0.45">
      <c r="A22" s="163"/>
      <c r="B22" s="17" t="s">
        <v>14</v>
      </c>
      <c r="C22" s="12" t="s">
        <v>15</v>
      </c>
      <c r="D22" s="12" t="s">
        <v>16</v>
      </c>
      <c r="E22" s="13" t="s">
        <v>17</v>
      </c>
    </row>
    <row r="23" spans="1:5" s="42" customFormat="1" ht="14.25" thickTop="1" x14ac:dyDescent="0.4">
      <c r="A23" s="7" t="s">
        <v>6</v>
      </c>
      <c r="B23" s="35">
        <f>C5</f>
        <v>79706</v>
      </c>
      <c r="C23" s="38">
        <v>80590</v>
      </c>
      <c r="D23" s="34">
        <f>+B23-C23</f>
        <v>-884</v>
      </c>
      <c r="E23" s="14">
        <f>+D23/C23</f>
        <v>-1.0969102866360591E-2</v>
      </c>
    </row>
    <row r="24" spans="1:5" s="42" customFormat="1" ht="13.5" x14ac:dyDescent="0.4">
      <c r="A24" s="8" t="s">
        <v>7</v>
      </c>
      <c r="B24" s="39">
        <f>C6</f>
        <v>2764</v>
      </c>
      <c r="C24" s="28">
        <v>2782</v>
      </c>
      <c r="D24" s="36">
        <f>+B24-C24</f>
        <v>-18</v>
      </c>
      <c r="E24" s="15">
        <f>+D24/C24</f>
        <v>-6.4701653486700216E-3</v>
      </c>
    </row>
    <row r="25" spans="1:5" s="42" customFormat="1" ht="13.5" x14ac:dyDescent="0.4">
      <c r="A25" s="8" t="s">
        <v>8</v>
      </c>
      <c r="B25" s="39">
        <f>C7</f>
        <v>11774</v>
      </c>
      <c r="C25" s="28">
        <v>11876</v>
      </c>
      <c r="D25" s="36">
        <f>+B25-C25</f>
        <v>-102</v>
      </c>
      <c r="E25" s="15">
        <f>+D25/C25</f>
        <v>-8.5887504210171769E-3</v>
      </c>
    </row>
    <row r="26" spans="1:5" s="42" customFormat="1" ht="14.25" thickBot="1" x14ac:dyDescent="0.45">
      <c r="A26" s="8" t="s">
        <v>9</v>
      </c>
      <c r="B26" s="39">
        <f>C8</f>
        <v>6106</v>
      </c>
      <c r="C26" s="40">
        <v>6131</v>
      </c>
      <c r="D26" s="36">
        <f>+B26-C26</f>
        <v>-25</v>
      </c>
      <c r="E26" s="15">
        <f>+D26/C26</f>
        <v>-4.077638231936063E-3</v>
      </c>
    </row>
    <row r="27" spans="1:5" s="42" customFormat="1" ht="14.25" thickTop="1" x14ac:dyDescent="0.4">
      <c r="A27" s="9" t="s">
        <v>18</v>
      </c>
      <c r="B27" s="30">
        <f>C9</f>
        <v>100350</v>
      </c>
      <c r="C27" s="37">
        <v>101379</v>
      </c>
      <c r="D27" s="37">
        <f>SUM(D23:D26)</f>
        <v>-1029</v>
      </c>
      <c r="E27" s="16">
        <f>+D27/C27</f>
        <v>-1.0150031071523688E-2</v>
      </c>
    </row>
    <row r="28" spans="1:5" s="42" customFormat="1" ht="13.5" x14ac:dyDescent="0.4">
      <c r="A28" s="167" t="s">
        <v>35</v>
      </c>
      <c r="B28" s="167"/>
      <c r="C28" s="167"/>
      <c r="D28" s="167"/>
      <c r="E28" s="167"/>
    </row>
    <row r="29" spans="1:5" s="42" customFormat="1" ht="14.25" thickBot="1" x14ac:dyDescent="0.45">
      <c r="A29" s="2"/>
      <c r="B29" s="2"/>
      <c r="C29" s="2"/>
      <c r="D29" s="2"/>
      <c r="E29" s="2"/>
    </row>
    <row r="30" spans="1:5" s="42" customFormat="1" ht="14.25" thickBot="1" x14ac:dyDescent="0.45">
      <c r="A30" s="2"/>
      <c r="B30" s="154" t="s">
        <v>20</v>
      </c>
      <c r="C30" s="155"/>
      <c r="D30" s="156"/>
      <c r="E30" s="2"/>
    </row>
    <row r="31" spans="1:5" s="42" customFormat="1" ht="14.25" thickBot="1" x14ac:dyDescent="0.45">
      <c r="A31" s="2"/>
      <c r="B31" s="44" t="s">
        <v>21</v>
      </c>
      <c r="C31" s="44" t="s">
        <v>22</v>
      </c>
      <c r="D31" s="44" t="s">
        <v>23</v>
      </c>
      <c r="E31" s="2"/>
    </row>
    <row r="32" spans="1:5" s="42" customFormat="1" ht="14.25" thickBot="1" x14ac:dyDescent="0.45">
      <c r="A32" s="2"/>
      <c r="B32" s="45">
        <v>72</v>
      </c>
      <c r="C32" s="45">
        <v>120</v>
      </c>
      <c r="D32" s="46">
        <f>B32-C32</f>
        <v>-48</v>
      </c>
      <c r="E32" s="2"/>
    </row>
    <row r="33" spans="1:5" s="42" customFormat="1" ht="14.25" thickBot="1" x14ac:dyDescent="0.45">
      <c r="A33" s="2"/>
      <c r="B33" s="154" t="s">
        <v>24</v>
      </c>
      <c r="C33" s="155"/>
      <c r="D33" s="156"/>
      <c r="E33" s="2"/>
    </row>
    <row r="34" spans="1:5" s="42" customFormat="1" ht="14.25" thickBot="1" x14ac:dyDescent="0.45">
      <c r="A34" s="2"/>
      <c r="B34" s="44" t="s">
        <v>25</v>
      </c>
      <c r="C34" s="44" t="s">
        <v>26</v>
      </c>
      <c r="D34" s="44" t="s">
        <v>23</v>
      </c>
      <c r="E34" s="2"/>
    </row>
    <row r="35" spans="1:5" s="42" customFormat="1" ht="14.25" thickBot="1" x14ac:dyDescent="0.45">
      <c r="A35" s="2"/>
      <c r="B35" s="45">
        <v>908</v>
      </c>
      <c r="C35" s="18">
        <v>1889</v>
      </c>
      <c r="D35" s="46">
        <f>B35-C35</f>
        <v>-981</v>
      </c>
      <c r="E35" s="2"/>
    </row>
    <row r="36" spans="1:5" s="42" customFormat="1" ht="14.25" thickBot="1" x14ac:dyDescent="0.45">
      <c r="A36" s="2"/>
      <c r="B36" s="157" t="s">
        <v>27</v>
      </c>
      <c r="C36" s="158"/>
      <c r="D36" s="47">
        <f>D32+D35</f>
        <v>-1029</v>
      </c>
      <c r="E36" s="2"/>
    </row>
    <row r="37" spans="1:5" s="42" customFormat="1" ht="14.25" thickBot="1" x14ac:dyDescent="0.45">
      <c r="A37" s="2"/>
      <c r="B37" s="157" t="s">
        <v>28</v>
      </c>
      <c r="C37" s="158"/>
      <c r="D37" s="48">
        <v>-826</v>
      </c>
      <c r="E37" s="2"/>
    </row>
    <row r="38" spans="1:5" s="42" customFormat="1" ht="13.5" x14ac:dyDescent="0.4">
      <c r="A38" s="2"/>
      <c r="B38" s="49"/>
      <c r="C38" s="49"/>
      <c r="D38" s="50"/>
      <c r="E38" s="2"/>
    </row>
    <row r="39" spans="1:5" s="42" customFormat="1" ht="14.25" thickBot="1" x14ac:dyDescent="0.45">
      <c r="A39" s="2"/>
      <c r="B39" s="2"/>
      <c r="C39" s="2"/>
      <c r="D39" s="2"/>
      <c r="E39" s="2"/>
    </row>
    <row r="40" spans="1:5" s="42" customFormat="1" ht="14.25" thickBot="1" x14ac:dyDescent="0.45">
      <c r="A40" s="2"/>
      <c r="B40" s="2"/>
      <c r="C40" s="19" t="s">
        <v>29</v>
      </c>
      <c r="D40" s="21" t="s">
        <v>30</v>
      </c>
      <c r="E40" s="2"/>
    </row>
    <row r="41" spans="1:5" s="42" customFormat="1" ht="14.25" thickTop="1" x14ac:dyDescent="0.4">
      <c r="A41" s="2"/>
      <c r="B41" s="2"/>
      <c r="C41" s="51" t="s">
        <v>36</v>
      </c>
      <c r="D41" s="52">
        <v>15149</v>
      </c>
      <c r="E41" s="2"/>
    </row>
    <row r="42" spans="1:5" s="42" customFormat="1" ht="13.5" x14ac:dyDescent="0.4">
      <c r="A42" s="2"/>
      <c r="B42" s="2"/>
      <c r="C42" s="53" t="s">
        <v>37</v>
      </c>
      <c r="D42" s="54">
        <v>54768</v>
      </c>
      <c r="E42" s="2"/>
    </row>
    <row r="43" spans="1:5" s="42" customFormat="1" ht="13.5" x14ac:dyDescent="0.4">
      <c r="A43" s="2"/>
      <c r="B43" s="2"/>
      <c r="C43" s="53" t="s">
        <v>38</v>
      </c>
      <c r="D43" s="54">
        <v>30433</v>
      </c>
      <c r="E43" s="2"/>
    </row>
    <row r="44" spans="1:5" s="42" customFormat="1" ht="13.5" x14ac:dyDescent="0.4">
      <c r="A44" s="2"/>
      <c r="B44" s="2"/>
      <c r="C44" s="53" t="s">
        <v>31</v>
      </c>
      <c r="D44" s="55">
        <f>C9</f>
        <v>100350</v>
      </c>
      <c r="E44" s="2"/>
    </row>
    <row r="45" spans="1:5" s="42" customFormat="1" ht="13.5" x14ac:dyDescent="0.4">
      <c r="A45" s="2"/>
      <c r="B45" s="2"/>
      <c r="C45" s="53" t="s">
        <v>32</v>
      </c>
      <c r="D45" s="56">
        <f>D43/D44</f>
        <v>0.30326856003986047</v>
      </c>
      <c r="E45" s="2"/>
    </row>
    <row r="46" spans="1:5" s="42" customFormat="1" ht="14.25" customHeight="1" thickBot="1" x14ac:dyDescent="0.45">
      <c r="A46" s="2"/>
      <c r="B46" s="2"/>
      <c r="C46" s="20" t="s">
        <v>33</v>
      </c>
      <c r="D46" s="22">
        <v>47.62</v>
      </c>
      <c r="E46" s="2"/>
    </row>
  </sheetData>
  <mergeCells count="13">
    <mergeCell ref="B37:C37"/>
    <mergeCell ref="A21:A22"/>
    <mergeCell ref="B21:E21"/>
    <mergeCell ref="A28:E28"/>
    <mergeCell ref="B30:D30"/>
    <mergeCell ref="B33:D33"/>
    <mergeCell ref="B36:C36"/>
    <mergeCell ref="A19:E19"/>
    <mergeCell ref="A1:E1"/>
    <mergeCell ref="D2:E2"/>
    <mergeCell ref="A11:E11"/>
    <mergeCell ref="A12:A13"/>
    <mergeCell ref="B12:E12"/>
  </mergeCells>
  <phoneticPr fontId="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view="pageBreakPreview" topLeftCell="A25" zoomScaleNormal="100" zoomScaleSheetLayoutView="100" workbookViewId="0">
      <selection activeCell="D35" sqref="D35"/>
    </sheetView>
  </sheetViews>
  <sheetFormatPr defaultRowHeight="18.75" x14ac:dyDescent="0.4"/>
  <cols>
    <col min="1" max="1" width="15" style="1" customWidth="1"/>
    <col min="2" max="5" width="16.125" style="1" customWidth="1"/>
    <col min="6" max="16384" width="9" style="41"/>
  </cols>
  <sheetData>
    <row r="1" spans="1:6" ht="19.5" x14ac:dyDescent="0.4">
      <c r="A1" s="159" t="s">
        <v>43</v>
      </c>
      <c r="B1" s="159"/>
      <c r="C1" s="159"/>
      <c r="D1" s="159"/>
      <c r="E1" s="159"/>
    </row>
    <row r="2" spans="1:6" s="42" customFormat="1" ht="13.5" x14ac:dyDescent="0.4">
      <c r="A2" s="2"/>
      <c r="B2" s="2"/>
      <c r="C2" s="2"/>
      <c r="D2" s="160" t="s">
        <v>42</v>
      </c>
      <c r="E2" s="160"/>
    </row>
    <row r="3" spans="1:6" s="42" customFormat="1" ht="13.5" x14ac:dyDescent="0.4">
      <c r="A3" s="2"/>
      <c r="B3" s="2"/>
      <c r="C3" s="2"/>
      <c r="D3" s="59"/>
      <c r="E3" s="59"/>
    </row>
    <row r="4" spans="1:6" s="42" customFormat="1" ht="14.25" thickBot="1" x14ac:dyDescent="0.45">
      <c r="A4" s="3" t="s">
        <v>1</v>
      </c>
      <c r="B4" s="4" t="s">
        <v>2</v>
      </c>
      <c r="C4" s="5" t="s">
        <v>3</v>
      </c>
      <c r="D4" s="5" t="s">
        <v>4</v>
      </c>
      <c r="E4" s="6" t="s">
        <v>5</v>
      </c>
    </row>
    <row r="5" spans="1:6" s="42" customFormat="1" ht="14.25" thickTop="1" x14ac:dyDescent="0.4">
      <c r="A5" s="7" t="s">
        <v>6</v>
      </c>
      <c r="B5" s="23">
        <v>40815</v>
      </c>
      <c r="C5" s="24">
        <f>SUM(D5:E5)</f>
        <v>80145</v>
      </c>
      <c r="D5" s="25">
        <v>38493</v>
      </c>
      <c r="E5" s="26">
        <v>41652</v>
      </c>
      <c r="F5" s="43"/>
    </row>
    <row r="6" spans="1:6" s="42" customFormat="1" ht="13.5" x14ac:dyDescent="0.4">
      <c r="A6" s="8" t="s">
        <v>7</v>
      </c>
      <c r="B6" s="27">
        <v>1525</v>
      </c>
      <c r="C6" s="24">
        <f t="shared" ref="C6:C8" si="0">SUM(D6:E6)</f>
        <v>2763</v>
      </c>
      <c r="D6" s="28">
        <v>1315</v>
      </c>
      <c r="E6" s="29">
        <v>1448</v>
      </c>
      <c r="F6" s="43"/>
    </row>
    <row r="7" spans="1:6" s="42" customFormat="1" ht="13.5" x14ac:dyDescent="0.4">
      <c r="A7" s="8" t="s">
        <v>8</v>
      </c>
      <c r="B7" s="27">
        <v>5803</v>
      </c>
      <c r="C7" s="24">
        <f t="shared" si="0"/>
        <v>11777</v>
      </c>
      <c r="D7" s="28">
        <v>5622</v>
      </c>
      <c r="E7" s="29">
        <v>6155</v>
      </c>
      <c r="F7" s="43"/>
    </row>
    <row r="8" spans="1:6" s="42" customFormat="1" ht="14.25" thickBot="1" x14ac:dyDescent="0.45">
      <c r="A8" s="8" t="s">
        <v>9</v>
      </c>
      <c r="B8" s="27">
        <v>2966</v>
      </c>
      <c r="C8" s="57">
        <f t="shared" si="0"/>
        <v>6105</v>
      </c>
      <c r="D8" s="28">
        <v>2889</v>
      </c>
      <c r="E8" s="29">
        <v>3216</v>
      </c>
      <c r="F8" s="43"/>
    </row>
    <row r="9" spans="1:6" s="42" customFormat="1" ht="14.25" thickTop="1" x14ac:dyDescent="0.4">
      <c r="A9" s="9" t="s">
        <v>10</v>
      </c>
      <c r="B9" s="37">
        <f>SUM(B5:B8)</f>
        <v>51109</v>
      </c>
      <c r="C9" s="37">
        <f>SUM(C5:C8)</f>
        <v>100790</v>
      </c>
      <c r="D9" s="37">
        <f>SUM(D5:D8)</f>
        <v>48319</v>
      </c>
      <c r="E9" s="37">
        <f>SUM(E5:E8)</f>
        <v>52471</v>
      </c>
    </row>
    <row r="10" spans="1:6" s="42" customFormat="1" ht="13.5" x14ac:dyDescent="0.4">
      <c r="A10" s="2"/>
      <c r="B10" s="2"/>
      <c r="C10" s="2"/>
      <c r="D10" s="2"/>
      <c r="E10" s="2"/>
    </row>
    <row r="11" spans="1:6" s="42" customFormat="1" ht="13.5" x14ac:dyDescent="0.4">
      <c r="A11" s="161" t="s">
        <v>11</v>
      </c>
      <c r="B11" s="161"/>
      <c r="C11" s="161"/>
      <c r="D11" s="161"/>
      <c r="E11" s="161"/>
    </row>
    <row r="12" spans="1:6" s="42" customFormat="1" ht="13.5" x14ac:dyDescent="0.4">
      <c r="A12" s="162" t="s">
        <v>12</v>
      </c>
      <c r="B12" s="164" t="s">
        <v>13</v>
      </c>
      <c r="C12" s="165"/>
      <c r="D12" s="165"/>
      <c r="E12" s="166"/>
    </row>
    <row r="13" spans="1:6" s="42" customFormat="1" ht="14.25" thickBot="1" x14ac:dyDescent="0.45">
      <c r="A13" s="163"/>
      <c r="B13" s="10" t="s">
        <v>14</v>
      </c>
      <c r="C13" s="11" t="s">
        <v>15</v>
      </c>
      <c r="D13" s="12" t="s">
        <v>16</v>
      </c>
      <c r="E13" s="13" t="s">
        <v>17</v>
      </c>
    </row>
    <row r="14" spans="1:6" s="42" customFormat="1" ht="14.25" thickTop="1" x14ac:dyDescent="0.4">
      <c r="A14" s="7" t="s">
        <v>6</v>
      </c>
      <c r="B14" s="33">
        <f>B5</f>
        <v>40815</v>
      </c>
      <c r="C14" s="23">
        <v>40482</v>
      </c>
      <c r="D14" s="34">
        <f>B14-C14</f>
        <v>333</v>
      </c>
      <c r="E14" s="14">
        <f>D14/C14</f>
        <v>8.2258781680747007E-3</v>
      </c>
    </row>
    <row r="15" spans="1:6" s="42" customFormat="1" ht="13.5" x14ac:dyDescent="0.4">
      <c r="A15" s="8" t="s">
        <v>7</v>
      </c>
      <c r="B15" s="35">
        <f>B6</f>
        <v>1525</v>
      </c>
      <c r="C15" s="27">
        <v>1525</v>
      </c>
      <c r="D15" s="36">
        <f>B15-C15</f>
        <v>0</v>
      </c>
      <c r="E15" s="15">
        <f>D15/C15</f>
        <v>0</v>
      </c>
    </row>
    <row r="16" spans="1:6" s="42" customFormat="1" ht="13.5" x14ac:dyDescent="0.4">
      <c r="A16" s="8" t="s">
        <v>8</v>
      </c>
      <c r="B16" s="35">
        <f>B7</f>
        <v>5803</v>
      </c>
      <c r="C16" s="27">
        <v>5789</v>
      </c>
      <c r="D16" s="36">
        <f>B16-C16</f>
        <v>14</v>
      </c>
      <c r="E16" s="15">
        <f>D16/C16</f>
        <v>2.4183796856106408E-3</v>
      </c>
    </row>
    <row r="17" spans="1:5" s="42" customFormat="1" ht="14.25" thickBot="1" x14ac:dyDescent="0.45">
      <c r="A17" s="8" t="s">
        <v>9</v>
      </c>
      <c r="B17" s="35">
        <f>B8</f>
        <v>2966</v>
      </c>
      <c r="C17" s="27">
        <v>2962</v>
      </c>
      <c r="D17" s="36">
        <f>B17-C17</f>
        <v>4</v>
      </c>
      <c r="E17" s="15">
        <f>D17/C17</f>
        <v>1.3504388926401081E-3</v>
      </c>
    </row>
    <row r="18" spans="1:5" s="42" customFormat="1" ht="14.25" thickTop="1" x14ac:dyDescent="0.4">
      <c r="A18" s="9" t="s">
        <v>18</v>
      </c>
      <c r="B18" s="30">
        <f>B9</f>
        <v>51109</v>
      </c>
      <c r="C18" s="30">
        <v>50758</v>
      </c>
      <c r="D18" s="37">
        <f>SUM(D14:D17)</f>
        <v>351</v>
      </c>
      <c r="E18" s="16">
        <f>D18/C18</f>
        <v>6.9151660821939395E-3</v>
      </c>
    </row>
    <row r="19" spans="1:5" s="42" customFormat="1" ht="13.5" x14ac:dyDescent="0.4">
      <c r="A19" s="167" t="s">
        <v>34</v>
      </c>
      <c r="B19" s="167"/>
      <c r="C19" s="167"/>
      <c r="D19" s="167"/>
      <c r="E19" s="167"/>
    </row>
    <row r="20" spans="1:5" s="42" customFormat="1" ht="13.5" x14ac:dyDescent="0.4">
      <c r="A20" s="2"/>
      <c r="B20" s="2"/>
      <c r="C20" s="2"/>
      <c r="D20" s="2"/>
      <c r="E20" s="2"/>
    </row>
    <row r="21" spans="1:5" s="42" customFormat="1" ht="13.5" x14ac:dyDescent="0.4">
      <c r="A21" s="162" t="s">
        <v>12</v>
      </c>
      <c r="B21" s="164" t="s">
        <v>19</v>
      </c>
      <c r="C21" s="165"/>
      <c r="D21" s="165"/>
      <c r="E21" s="166"/>
    </row>
    <row r="22" spans="1:5" s="42" customFormat="1" ht="14.25" thickBot="1" x14ac:dyDescent="0.45">
      <c r="A22" s="163"/>
      <c r="B22" s="17" t="s">
        <v>14</v>
      </c>
      <c r="C22" s="12" t="s">
        <v>15</v>
      </c>
      <c r="D22" s="12" t="s">
        <v>16</v>
      </c>
      <c r="E22" s="13" t="s">
        <v>17</v>
      </c>
    </row>
    <row r="23" spans="1:5" s="42" customFormat="1" ht="14.25" thickTop="1" x14ac:dyDescent="0.4">
      <c r="A23" s="7" t="s">
        <v>6</v>
      </c>
      <c r="B23" s="35">
        <f>C5</f>
        <v>80145</v>
      </c>
      <c r="C23" s="38">
        <v>79706</v>
      </c>
      <c r="D23" s="34">
        <f>B23-C23</f>
        <v>439</v>
      </c>
      <c r="E23" s="14">
        <f>D23/C23</f>
        <v>5.5077409479838404E-3</v>
      </c>
    </row>
    <row r="24" spans="1:5" s="42" customFormat="1" ht="13.5" x14ac:dyDescent="0.4">
      <c r="A24" s="8" t="s">
        <v>7</v>
      </c>
      <c r="B24" s="39">
        <f>C6</f>
        <v>2763</v>
      </c>
      <c r="C24" s="28">
        <v>2764</v>
      </c>
      <c r="D24" s="36">
        <f>B24-C24</f>
        <v>-1</v>
      </c>
      <c r="E24" s="15">
        <f>D24/C24</f>
        <v>-3.6179450072358897E-4</v>
      </c>
    </row>
    <row r="25" spans="1:5" s="42" customFormat="1" ht="13.5" x14ac:dyDescent="0.4">
      <c r="A25" s="8" t="s">
        <v>8</v>
      </c>
      <c r="B25" s="39">
        <f>C7</f>
        <v>11777</v>
      </c>
      <c r="C25" s="28">
        <v>11774</v>
      </c>
      <c r="D25" s="36">
        <f>B25-C25</f>
        <v>3</v>
      </c>
      <c r="E25" s="15">
        <f>D25/C25</f>
        <v>2.5479870901987432E-4</v>
      </c>
    </row>
    <row r="26" spans="1:5" s="42" customFormat="1" ht="14.25" thickBot="1" x14ac:dyDescent="0.45">
      <c r="A26" s="8" t="s">
        <v>9</v>
      </c>
      <c r="B26" s="39">
        <f>C8</f>
        <v>6105</v>
      </c>
      <c r="C26" s="40">
        <v>6106</v>
      </c>
      <c r="D26" s="36">
        <f>B26-C26</f>
        <v>-1</v>
      </c>
      <c r="E26" s="15">
        <f>D26/C26</f>
        <v>-1.6377333770062233E-4</v>
      </c>
    </row>
    <row r="27" spans="1:5" s="42" customFormat="1" ht="14.25" thickTop="1" x14ac:dyDescent="0.4">
      <c r="A27" s="9" t="s">
        <v>18</v>
      </c>
      <c r="B27" s="30">
        <f>C9</f>
        <v>100790</v>
      </c>
      <c r="C27" s="37">
        <v>100350</v>
      </c>
      <c r="D27" s="37">
        <f>SUM(D23:D26)</f>
        <v>440</v>
      </c>
      <c r="E27" s="16">
        <f>D27/C27</f>
        <v>4.3846537120079722E-3</v>
      </c>
    </row>
    <row r="28" spans="1:5" s="42" customFormat="1" ht="13.5" x14ac:dyDescent="0.4">
      <c r="A28" s="167" t="s">
        <v>35</v>
      </c>
      <c r="B28" s="167"/>
      <c r="C28" s="167"/>
      <c r="D28" s="167"/>
      <c r="E28" s="167"/>
    </row>
    <row r="29" spans="1:5" s="42" customFormat="1" ht="14.25" thickBot="1" x14ac:dyDescent="0.45">
      <c r="A29" s="2"/>
      <c r="B29" s="2"/>
      <c r="C29" s="2"/>
      <c r="D29" s="2"/>
      <c r="E29" s="2"/>
    </row>
    <row r="30" spans="1:5" s="42" customFormat="1" ht="14.25" thickBot="1" x14ac:dyDescent="0.45">
      <c r="A30" s="2"/>
      <c r="B30" s="154" t="s">
        <v>20</v>
      </c>
      <c r="C30" s="155"/>
      <c r="D30" s="156"/>
      <c r="E30" s="2"/>
    </row>
    <row r="31" spans="1:5" s="42" customFormat="1" ht="14.25" thickBot="1" x14ac:dyDescent="0.45">
      <c r="A31" s="2"/>
      <c r="B31" s="44" t="s">
        <v>21</v>
      </c>
      <c r="C31" s="44" t="s">
        <v>22</v>
      </c>
      <c r="D31" s="44" t="s">
        <v>23</v>
      </c>
      <c r="E31" s="2"/>
    </row>
    <row r="32" spans="1:5" s="42" customFormat="1" ht="14.25" thickBot="1" x14ac:dyDescent="0.45">
      <c r="A32" s="2"/>
      <c r="B32" s="45">
        <v>54</v>
      </c>
      <c r="C32" s="45">
        <v>118</v>
      </c>
      <c r="D32" s="46">
        <f>B32-C32</f>
        <v>-64</v>
      </c>
      <c r="E32" s="2"/>
    </row>
    <row r="33" spans="1:5" s="42" customFormat="1" ht="14.25" thickBot="1" x14ac:dyDescent="0.45">
      <c r="A33" s="2"/>
      <c r="B33" s="154" t="s">
        <v>24</v>
      </c>
      <c r="C33" s="155"/>
      <c r="D33" s="156"/>
      <c r="E33" s="2"/>
    </row>
    <row r="34" spans="1:5" s="42" customFormat="1" ht="14.25" thickBot="1" x14ac:dyDescent="0.45">
      <c r="A34" s="2"/>
      <c r="B34" s="44" t="s">
        <v>25</v>
      </c>
      <c r="C34" s="44" t="s">
        <v>26</v>
      </c>
      <c r="D34" s="44" t="s">
        <v>23</v>
      </c>
      <c r="E34" s="2"/>
    </row>
    <row r="35" spans="1:5" s="42" customFormat="1" ht="14.25" thickBot="1" x14ac:dyDescent="0.45">
      <c r="A35" s="2"/>
      <c r="B35" s="45">
        <v>924</v>
      </c>
      <c r="C35" s="18">
        <v>420</v>
      </c>
      <c r="D35" s="46">
        <f>B35-C35</f>
        <v>504</v>
      </c>
      <c r="E35" s="2"/>
    </row>
    <row r="36" spans="1:5" s="42" customFormat="1" ht="14.25" thickBot="1" x14ac:dyDescent="0.45">
      <c r="A36" s="2"/>
      <c r="B36" s="157" t="s">
        <v>27</v>
      </c>
      <c r="C36" s="158"/>
      <c r="D36" s="47">
        <f>D32+D35</f>
        <v>440</v>
      </c>
      <c r="E36" s="2"/>
    </row>
    <row r="37" spans="1:5" s="42" customFormat="1" ht="14.25" thickBot="1" x14ac:dyDescent="0.45">
      <c r="A37" s="2"/>
      <c r="B37" s="157" t="s">
        <v>28</v>
      </c>
      <c r="C37" s="158"/>
      <c r="D37" s="48">
        <v>-838</v>
      </c>
      <c r="E37" s="2"/>
    </row>
    <row r="38" spans="1:5" s="42" customFormat="1" ht="13.5" x14ac:dyDescent="0.4">
      <c r="A38" s="2"/>
      <c r="B38" s="49"/>
      <c r="C38" s="49"/>
      <c r="D38" s="50"/>
      <c r="E38" s="2"/>
    </row>
    <row r="39" spans="1:5" s="42" customFormat="1" ht="14.25" thickBot="1" x14ac:dyDescent="0.45">
      <c r="A39" s="2"/>
      <c r="B39" s="2"/>
      <c r="C39" s="2"/>
      <c r="D39" s="2"/>
      <c r="E39" s="2"/>
    </row>
    <row r="40" spans="1:5" s="42" customFormat="1" ht="14.25" thickBot="1" x14ac:dyDescent="0.45">
      <c r="A40" s="2"/>
      <c r="B40" s="2"/>
      <c r="C40" s="19" t="s">
        <v>29</v>
      </c>
      <c r="D40" s="21" t="s">
        <v>30</v>
      </c>
      <c r="E40" s="2"/>
    </row>
    <row r="41" spans="1:5" s="42" customFormat="1" ht="14.25" thickTop="1" x14ac:dyDescent="0.4">
      <c r="A41" s="2"/>
      <c r="B41" s="2"/>
      <c r="C41" s="51" t="s">
        <v>36</v>
      </c>
      <c r="D41" s="52">
        <v>15187</v>
      </c>
      <c r="E41" s="2"/>
    </row>
    <row r="42" spans="1:5" s="42" customFormat="1" ht="13.5" x14ac:dyDescent="0.4">
      <c r="A42" s="2"/>
      <c r="B42" s="2"/>
      <c r="C42" s="53" t="s">
        <v>37</v>
      </c>
      <c r="D42" s="54">
        <v>55142</v>
      </c>
      <c r="E42" s="2"/>
    </row>
    <row r="43" spans="1:5" s="42" customFormat="1" ht="13.5" x14ac:dyDescent="0.4">
      <c r="A43" s="2"/>
      <c r="B43" s="2"/>
      <c r="C43" s="53" t="s">
        <v>38</v>
      </c>
      <c r="D43" s="54">
        <v>30461</v>
      </c>
      <c r="E43" s="2"/>
    </row>
    <row r="44" spans="1:5" s="42" customFormat="1" ht="13.5" x14ac:dyDescent="0.4">
      <c r="A44" s="2"/>
      <c r="B44" s="2"/>
      <c r="C44" s="53" t="s">
        <v>31</v>
      </c>
      <c r="D44" s="55">
        <f>C9</f>
        <v>100790</v>
      </c>
      <c r="E44" s="2"/>
    </row>
    <row r="45" spans="1:5" s="42" customFormat="1" ht="13.5" x14ac:dyDescent="0.4">
      <c r="A45" s="2"/>
      <c r="B45" s="2"/>
      <c r="C45" s="53" t="s">
        <v>32</v>
      </c>
      <c r="D45" s="56">
        <f>D43/D44</f>
        <v>0.30222244270264909</v>
      </c>
      <c r="E45" s="2"/>
    </row>
    <row r="46" spans="1:5" s="42" customFormat="1" ht="14.25" customHeight="1" thickBot="1" x14ac:dyDescent="0.45">
      <c r="A46" s="2"/>
      <c r="B46" s="2"/>
      <c r="C46" s="20" t="s">
        <v>33</v>
      </c>
      <c r="D46" s="22">
        <v>47.58</v>
      </c>
      <c r="E46" s="2"/>
    </row>
  </sheetData>
  <mergeCells count="13">
    <mergeCell ref="B37:C37"/>
    <mergeCell ref="A21:A22"/>
    <mergeCell ref="B21:E21"/>
    <mergeCell ref="A28:E28"/>
    <mergeCell ref="B30:D30"/>
    <mergeCell ref="B33:D33"/>
    <mergeCell ref="B36:C36"/>
    <mergeCell ref="A19:E19"/>
    <mergeCell ref="A1:E1"/>
    <mergeCell ref="D2:E2"/>
    <mergeCell ref="A11:E11"/>
    <mergeCell ref="A12:A13"/>
    <mergeCell ref="B12:E12"/>
  </mergeCells>
  <phoneticPr fontId="8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34" workbookViewId="0">
      <selection activeCell="D45" sqref="D45"/>
    </sheetView>
  </sheetViews>
  <sheetFormatPr defaultRowHeight="18.75" x14ac:dyDescent="0.4"/>
  <cols>
    <col min="1" max="1" width="15" style="1" customWidth="1"/>
    <col min="2" max="5" width="16.125" style="1" customWidth="1"/>
    <col min="6" max="16384" width="9" style="41"/>
  </cols>
  <sheetData>
    <row r="1" spans="1:6" ht="19.5" x14ac:dyDescent="0.4">
      <c r="A1" s="159" t="s">
        <v>43</v>
      </c>
      <c r="B1" s="159"/>
      <c r="C1" s="159"/>
      <c r="D1" s="159"/>
      <c r="E1" s="159"/>
    </row>
    <row r="2" spans="1:6" s="42" customFormat="1" ht="13.5" x14ac:dyDescent="0.4">
      <c r="A2" s="2"/>
      <c r="B2" s="2"/>
      <c r="C2" s="2"/>
      <c r="D2" s="160" t="s">
        <v>44</v>
      </c>
      <c r="E2" s="160"/>
    </row>
    <row r="3" spans="1:6" s="42" customFormat="1" ht="13.5" x14ac:dyDescent="0.4">
      <c r="A3" s="2"/>
      <c r="B3" s="2"/>
      <c r="C3" s="2"/>
      <c r="D3" s="60"/>
      <c r="E3" s="60"/>
    </row>
    <row r="4" spans="1:6" s="42" customFormat="1" ht="14.25" thickBot="1" x14ac:dyDescent="0.45">
      <c r="A4" s="3" t="s">
        <v>1</v>
      </c>
      <c r="B4" s="4" t="s">
        <v>2</v>
      </c>
      <c r="C4" s="5" t="s">
        <v>3</v>
      </c>
      <c r="D4" s="5" t="s">
        <v>4</v>
      </c>
      <c r="E4" s="6" t="s">
        <v>5</v>
      </c>
    </row>
    <row r="5" spans="1:6" s="42" customFormat="1" ht="14.25" thickTop="1" x14ac:dyDescent="0.4">
      <c r="A5" s="7" t="s">
        <v>6</v>
      </c>
      <c r="B5" s="23">
        <v>40884</v>
      </c>
      <c r="C5" s="24">
        <f>SUM(D5:E5)</f>
        <v>80226</v>
      </c>
      <c r="D5" s="25">
        <v>38551</v>
      </c>
      <c r="E5" s="26">
        <v>41675</v>
      </c>
      <c r="F5" s="43"/>
    </row>
    <row r="6" spans="1:6" s="42" customFormat="1" ht="13.5" x14ac:dyDescent="0.4">
      <c r="A6" s="8" t="s">
        <v>7</v>
      </c>
      <c r="B6" s="27">
        <v>1524</v>
      </c>
      <c r="C6" s="24">
        <f t="shared" ref="C6:C8" si="0">SUM(D6:E6)</f>
        <v>2763</v>
      </c>
      <c r="D6" s="28">
        <v>1315</v>
      </c>
      <c r="E6" s="29">
        <v>1448</v>
      </c>
      <c r="F6" s="43"/>
    </row>
    <row r="7" spans="1:6" s="42" customFormat="1" ht="13.5" x14ac:dyDescent="0.4">
      <c r="A7" s="8" t="s">
        <v>8</v>
      </c>
      <c r="B7" s="27">
        <v>5814</v>
      </c>
      <c r="C7" s="24">
        <f t="shared" si="0"/>
        <v>11786</v>
      </c>
      <c r="D7" s="28">
        <v>5619</v>
      </c>
      <c r="E7" s="29">
        <v>6167</v>
      </c>
      <c r="F7" s="43"/>
    </row>
    <row r="8" spans="1:6" s="42" customFormat="1" ht="14.25" thickBot="1" x14ac:dyDescent="0.45">
      <c r="A8" s="8" t="s">
        <v>9</v>
      </c>
      <c r="B8" s="27">
        <v>2973</v>
      </c>
      <c r="C8" s="57">
        <f t="shared" si="0"/>
        <v>6108</v>
      </c>
      <c r="D8" s="28">
        <v>2890</v>
      </c>
      <c r="E8" s="29">
        <v>3218</v>
      </c>
      <c r="F8" s="43"/>
    </row>
    <row r="9" spans="1:6" s="42" customFormat="1" ht="14.25" thickTop="1" x14ac:dyDescent="0.4">
      <c r="A9" s="9" t="s">
        <v>10</v>
      </c>
      <c r="B9" s="37">
        <f>SUM(B5:B8)</f>
        <v>51195</v>
      </c>
      <c r="C9" s="37">
        <f>SUM(C5:C8)</f>
        <v>100883</v>
      </c>
      <c r="D9" s="37">
        <f>SUM(D5:D8)</f>
        <v>48375</v>
      </c>
      <c r="E9" s="37">
        <f>SUM(E5:E8)</f>
        <v>52508</v>
      </c>
    </row>
    <row r="10" spans="1:6" s="42" customFormat="1" ht="13.5" x14ac:dyDescent="0.4">
      <c r="A10" s="2"/>
      <c r="B10" s="2"/>
      <c r="C10" s="2"/>
      <c r="D10" s="2"/>
      <c r="E10" s="2"/>
    </row>
    <row r="11" spans="1:6" s="42" customFormat="1" ht="13.5" x14ac:dyDescent="0.4">
      <c r="A11" s="161" t="s">
        <v>11</v>
      </c>
      <c r="B11" s="161"/>
      <c r="C11" s="161"/>
      <c r="D11" s="161"/>
      <c r="E11" s="161"/>
    </row>
    <row r="12" spans="1:6" s="42" customFormat="1" ht="13.5" x14ac:dyDescent="0.4">
      <c r="A12" s="162" t="s">
        <v>12</v>
      </c>
      <c r="B12" s="164" t="s">
        <v>13</v>
      </c>
      <c r="C12" s="165"/>
      <c r="D12" s="165"/>
      <c r="E12" s="166"/>
    </row>
    <row r="13" spans="1:6" s="42" customFormat="1" ht="14.25" thickBot="1" x14ac:dyDescent="0.45">
      <c r="A13" s="163"/>
      <c r="B13" s="10" t="s">
        <v>14</v>
      </c>
      <c r="C13" s="11" t="s">
        <v>15</v>
      </c>
      <c r="D13" s="12" t="s">
        <v>16</v>
      </c>
      <c r="E13" s="13" t="s">
        <v>17</v>
      </c>
    </row>
    <row r="14" spans="1:6" s="42" customFormat="1" ht="14.25" thickTop="1" x14ac:dyDescent="0.4">
      <c r="A14" s="7" t="s">
        <v>6</v>
      </c>
      <c r="B14" s="33">
        <f>B5</f>
        <v>40884</v>
      </c>
      <c r="C14" s="23">
        <v>40815</v>
      </c>
      <c r="D14" s="34">
        <f>B14-C14</f>
        <v>69</v>
      </c>
      <c r="E14" s="14">
        <f>D14/C14</f>
        <v>1.6905549430356486E-3</v>
      </c>
    </row>
    <row r="15" spans="1:6" s="42" customFormat="1" ht="13.5" x14ac:dyDescent="0.4">
      <c r="A15" s="8" t="s">
        <v>7</v>
      </c>
      <c r="B15" s="35">
        <f>B6</f>
        <v>1524</v>
      </c>
      <c r="C15" s="27">
        <v>1525</v>
      </c>
      <c r="D15" s="36">
        <f>B15-C15</f>
        <v>-1</v>
      </c>
      <c r="E15" s="15">
        <f>D15/C15</f>
        <v>-6.5573770491803279E-4</v>
      </c>
    </row>
    <row r="16" spans="1:6" s="42" customFormat="1" ht="13.5" x14ac:dyDescent="0.4">
      <c r="A16" s="8" t="s">
        <v>8</v>
      </c>
      <c r="B16" s="35">
        <f>B7</f>
        <v>5814</v>
      </c>
      <c r="C16" s="27">
        <v>5803</v>
      </c>
      <c r="D16" s="36">
        <f>B16-C16</f>
        <v>11</v>
      </c>
      <c r="E16" s="15">
        <f>D16/C16</f>
        <v>1.895571256246769E-3</v>
      </c>
    </row>
    <row r="17" spans="1:5" s="42" customFormat="1" ht="14.25" thickBot="1" x14ac:dyDescent="0.45">
      <c r="A17" s="8" t="s">
        <v>9</v>
      </c>
      <c r="B17" s="35">
        <f>B8</f>
        <v>2973</v>
      </c>
      <c r="C17" s="27">
        <v>2966</v>
      </c>
      <c r="D17" s="36">
        <f>B17-C17</f>
        <v>7</v>
      </c>
      <c r="E17" s="15">
        <f>D17/C17</f>
        <v>2.3600809170600135E-3</v>
      </c>
    </row>
    <row r="18" spans="1:5" s="42" customFormat="1" ht="14.25" thickTop="1" x14ac:dyDescent="0.4">
      <c r="A18" s="9" t="s">
        <v>18</v>
      </c>
      <c r="B18" s="30">
        <f>B9</f>
        <v>51195</v>
      </c>
      <c r="C18" s="30">
        <v>51109</v>
      </c>
      <c r="D18" s="37">
        <f>SUM(D14:D17)</f>
        <v>86</v>
      </c>
      <c r="E18" s="16">
        <f>D18/C18</f>
        <v>1.682678197577726E-3</v>
      </c>
    </row>
    <row r="19" spans="1:5" s="42" customFormat="1" ht="13.5" x14ac:dyDescent="0.4">
      <c r="A19" s="167" t="s">
        <v>34</v>
      </c>
      <c r="B19" s="167"/>
      <c r="C19" s="167"/>
      <c r="D19" s="167"/>
      <c r="E19" s="167"/>
    </row>
    <row r="20" spans="1:5" s="42" customFormat="1" ht="13.5" x14ac:dyDescent="0.4">
      <c r="A20" s="2"/>
      <c r="B20" s="2"/>
      <c r="C20" s="2"/>
      <c r="D20" s="2"/>
      <c r="E20" s="2"/>
    </row>
    <row r="21" spans="1:5" s="42" customFormat="1" ht="13.5" x14ac:dyDescent="0.4">
      <c r="A21" s="162" t="s">
        <v>12</v>
      </c>
      <c r="B21" s="164" t="s">
        <v>19</v>
      </c>
      <c r="C21" s="165"/>
      <c r="D21" s="165"/>
      <c r="E21" s="166"/>
    </row>
    <row r="22" spans="1:5" s="42" customFormat="1" ht="14.25" thickBot="1" x14ac:dyDescent="0.45">
      <c r="A22" s="163"/>
      <c r="B22" s="17" t="s">
        <v>14</v>
      </c>
      <c r="C22" s="12" t="s">
        <v>15</v>
      </c>
      <c r="D22" s="12" t="s">
        <v>16</v>
      </c>
      <c r="E22" s="13" t="s">
        <v>17</v>
      </c>
    </row>
    <row r="23" spans="1:5" s="42" customFormat="1" ht="14.25" thickTop="1" x14ac:dyDescent="0.4">
      <c r="A23" s="7" t="s">
        <v>6</v>
      </c>
      <c r="B23" s="35">
        <f>C5</f>
        <v>80226</v>
      </c>
      <c r="C23" s="38">
        <v>80145</v>
      </c>
      <c r="D23" s="34">
        <f>B23-C23</f>
        <v>81</v>
      </c>
      <c r="E23" s="14">
        <f>D23/C23</f>
        <v>1.0106681639528354E-3</v>
      </c>
    </row>
    <row r="24" spans="1:5" s="42" customFormat="1" ht="13.5" x14ac:dyDescent="0.4">
      <c r="A24" s="8" t="s">
        <v>7</v>
      </c>
      <c r="B24" s="39">
        <f>C6</f>
        <v>2763</v>
      </c>
      <c r="C24" s="28">
        <v>2763</v>
      </c>
      <c r="D24" s="36">
        <f>B24-C24</f>
        <v>0</v>
      </c>
      <c r="E24" s="15">
        <f>D24/C24</f>
        <v>0</v>
      </c>
    </row>
    <row r="25" spans="1:5" s="42" customFormat="1" ht="13.5" x14ac:dyDescent="0.4">
      <c r="A25" s="8" t="s">
        <v>8</v>
      </c>
      <c r="B25" s="39">
        <f>C7</f>
        <v>11786</v>
      </c>
      <c r="C25" s="28">
        <v>11777</v>
      </c>
      <c r="D25" s="36">
        <f>B25-C25</f>
        <v>9</v>
      </c>
      <c r="E25" s="15">
        <f>D25/C25</f>
        <v>7.6420140952704427E-4</v>
      </c>
    </row>
    <row r="26" spans="1:5" s="42" customFormat="1" ht="14.25" thickBot="1" x14ac:dyDescent="0.45">
      <c r="A26" s="8" t="s">
        <v>9</v>
      </c>
      <c r="B26" s="39">
        <f>C8</f>
        <v>6108</v>
      </c>
      <c r="C26" s="40">
        <v>6105</v>
      </c>
      <c r="D26" s="36">
        <f>B26-C26</f>
        <v>3</v>
      </c>
      <c r="E26" s="15">
        <f>D26/C26</f>
        <v>4.9140049140049139E-4</v>
      </c>
    </row>
    <row r="27" spans="1:5" s="42" customFormat="1" ht="14.25" thickTop="1" x14ac:dyDescent="0.4">
      <c r="A27" s="9" t="s">
        <v>18</v>
      </c>
      <c r="B27" s="30">
        <f>C9</f>
        <v>100883</v>
      </c>
      <c r="C27" s="37">
        <v>100790</v>
      </c>
      <c r="D27" s="37">
        <f>SUM(D23:D26)</f>
        <v>93</v>
      </c>
      <c r="E27" s="16">
        <f>D27/C27</f>
        <v>9.2271058636769516E-4</v>
      </c>
    </row>
    <row r="28" spans="1:5" s="42" customFormat="1" ht="13.5" x14ac:dyDescent="0.4">
      <c r="A28" s="167" t="s">
        <v>35</v>
      </c>
      <c r="B28" s="167"/>
      <c r="C28" s="167"/>
      <c r="D28" s="167"/>
      <c r="E28" s="167"/>
    </row>
    <row r="29" spans="1:5" s="42" customFormat="1" ht="14.25" thickBot="1" x14ac:dyDescent="0.45">
      <c r="A29" s="2"/>
      <c r="B29" s="2"/>
      <c r="C29" s="2"/>
      <c r="D29" s="2"/>
      <c r="E29" s="2"/>
    </row>
    <row r="30" spans="1:5" s="42" customFormat="1" ht="14.25" thickBot="1" x14ac:dyDescent="0.45">
      <c r="A30" s="2"/>
      <c r="B30" s="154" t="s">
        <v>20</v>
      </c>
      <c r="C30" s="155"/>
      <c r="D30" s="156"/>
      <c r="E30" s="2"/>
    </row>
    <row r="31" spans="1:5" s="42" customFormat="1" ht="14.25" thickBot="1" x14ac:dyDescent="0.45">
      <c r="A31" s="2"/>
      <c r="B31" s="44" t="s">
        <v>21</v>
      </c>
      <c r="C31" s="44" t="s">
        <v>22</v>
      </c>
      <c r="D31" s="44" t="s">
        <v>23</v>
      </c>
      <c r="E31" s="2"/>
    </row>
    <row r="32" spans="1:5" s="42" customFormat="1" ht="14.25" thickBot="1" x14ac:dyDescent="0.45">
      <c r="A32" s="2"/>
      <c r="B32" s="45">
        <v>68</v>
      </c>
      <c r="C32" s="45">
        <v>96</v>
      </c>
      <c r="D32" s="46">
        <f>B32-C32</f>
        <v>-28</v>
      </c>
      <c r="E32" s="2"/>
    </row>
    <row r="33" spans="1:5" s="42" customFormat="1" ht="14.25" thickBot="1" x14ac:dyDescent="0.45">
      <c r="A33" s="2"/>
      <c r="B33" s="154" t="s">
        <v>24</v>
      </c>
      <c r="C33" s="155"/>
      <c r="D33" s="156"/>
      <c r="E33" s="2"/>
    </row>
    <row r="34" spans="1:5" s="42" customFormat="1" ht="14.25" thickBot="1" x14ac:dyDescent="0.45">
      <c r="A34" s="2"/>
      <c r="B34" s="44" t="s">
        <v>25</v>
      </c>
      <c r="C34" s="44" t="s">
        <v>26</v>
      </c>
      <c r="D34" s="44" t="s">
        <v>23</v>
      </c>
      <c r="E34" s="2"/>
    </row>
    <row r="35" spans="1:5" s="42" customFormat="1" ht="14.25" thickBot="1" x14ac:dyDescent="0.45">
      <c r="A35" s="2"/>
      <c r="B35" s="45">
        <v>331</v>
      </c>
      <c r="C35" s="18">
        <v>210</v>
      </c>
      <c r="D35" s="46">
        <f>B35-C35</f>
        <v>121</v>
      </c>
      <c r="E35" s="2"/>
    </row>
    <row r="36" spans="1:5" s="42" customFormat="1" ht="14.25" thickBot="1" x14ac:dyDescent="0.45">
      <c r="A36" s="2"/>
      <c r="B36" s="157" t="s">
        <v>27</v>
      </c>
      <c r="C36" s="158"/>
      <c r="D36" s="47">
        <f>D32+D35</f>
        <v>93</v>
      </c>
      <c r="E36" s="2"/>
    </row>
    <row r="37" spans="1:5" s="42" customFormat="1" ht="14.25" thickBot="1" x14ac:dyDescent="0.45">
      <c r="A37" s="2"/>
      <c r="B37" s="157" t="s">
        <v>28</v>
      </c>
      <c r="C37" s="158"/>
      <c r="D37" s="48">
        <v>-683</v>
      </c>
      <c r="E37" s="2"/>
    </row>
    <row r="38" spans="1:5" s="42" customFormat="1" ht="13.5" x14ac:dyDescent="0.4">
      <c r="A38" s="2"/>
      <c r="B38" s="49"/>
      <c r="C38" s="49"/>
      <c r="D38" s="50"/>
      <c r="E38" s="2"/>
    </row>
    <row r="39" spans="1:5" s="42" customFormat="1" ht="14.25" thickBot="1" x14ac:dyDescent="0.45">
      <c r="A39" s="2"/>
      <c r="B39" s="2"/>
      <c r="C39" s="2"/>
      <c r="D39" s="2"/>
      <c r="E39" s="2"/>
    </row>
    <row r="40" spans="1:5" s="42" customFormat="1" ht="14.25" thickBot="1" x14ac:dyDescent="0.45">
      <c r="A40" s="2"/>
      <c r="B40" s="2"/>
      <c r="C40" s="19" t="s">
        <v>29</v>
      </c>
      <c r="D40" s="21" t="s">
        <v>30</v>
      </c>
      <c r="E40" s="2"/>
    </row>
    <row r="41" spans="1:5" s="42" customFormat="1" ht="14.25" thickTop="1" x14ac:dyDescent="0.4">
      <c r="A41" s="2"/>
      <c r="B41" s="2"/>
      <c r="C41" s="51" t="s">
        <v>36</v>
      </c>
      <c r="D41" s="52">
        <v>15191</v>
      </c>
      <c r="E41" s="2"/>
    </row>
    <row r="42" spans="1:5" s="42" customFormat="1" ht="13.5" x14ac:dyDescent="0.4">
      <c r="A42" s="2"/>
      <c r="B42" s="2"/>
      <c r="C42" s="53" t="s">
        <v>37</v>
      </c>
      <c r="D42" s="54">
        <v>55194</v>
      </c>
      <c r="E42" s="2"/>
    </row>
    <row r="43" spans="1:5" s="42" customFormat="1" ht="13.5" x14ac:dyDescent="0.4">
      <c r="A43" s="2"/>
      <c r="B43" s="2"/>
      <c r="C43" s="53" t="s">
        <v>38</v>
      </c>
      <c r="D43" s="54">
        <v>30498</v>
      </c>
      <c r="E43" s="2"/>
    </row>
    <row r="44" spans="1:5" s="42" customFormat="1" ht="13.5" x14ac:dyDescent="0.4">
      <c r="A44" s="2"/>
      <c r="B44" s="2"/>
      <c r="C44" s="53" t="s">
        <v>31</v>
      </c>
      <c r="D44" s="55">
        <v>100883</v>
      </c>
      <c r="E44" s="2"/>
    </row>
    <row r="45" spans="1:5" s="42" customFormat="1" ht="13.5" x14ac:dyDescent="0.4">
      <c r="A45" s="2"/>
      <c r="B45" s="2"/>
      <c r="C45" s="53" t="s">
        <v>32</v>
      </c>
      <c r="D45" s="56">
        <f>D43/D44</f>
        <v>0.30231059742473954</v>
      </c>
      <c r="E45" s="2"/>
    </row>
    <row r="46" spans="1:5" s="42" customFormat="1" ht="14.25" customHeight="1" thickBot="1" x14ac:dyDescent="0.45">
      <c r="A46" s="2"/>
      <c r="B46" s="2"/>
      <c r="C46" s="20" t="s">
        <v>33</v>
      </c>
      <c r="D46" s="22">
        <v>47.57</v>
      </c>
      <c r="E46" s="2"/>
    </row>
  </sheetData>
  <mergeCells count="13">
    <mergeCell ref="A19:E19"/>
    <mergeCell ref="A1:E1"/>
    <mergeCell ref="D2:E2"/>
    <mergeCell ref="A11:E11"/>
    <mergeCell ref="A12:A13"/>
    <mergeCell ref="B12:E12"/>
    <mergeCell ref="B37:C37"/>
    <mergeCell ref="A21:A22"/>
    <mergeCell ref="B21:E21"/>
    <mergeCell ref="A28:E28"/>
    <mergeCell ref="B30:D30"/>
    <mergeCell ref="B33:D33"/>
    <mergeCell ref="B36:C36"/>
  </mergeCells>
  <phoneticPr fontId="8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view="pageBreakPreview" zoomScaleNormal="100" zoomScaleSheetLayoutView="100" workbookViewId="0">
      <selection activeCell="D46" sqref="D46"/>
    </sheetView>
  </sheetViews>
  <sheetFormatPr defaultRowHeight="18.75" x14ac:dyDescent="0.4"/>
  <cols>
    <col min="1" max="1" width="15" style="1" customWidth="1"/>
    <col min="2" max="5" width="16.125" style="1" customWidth="1"/>
    <col min="6" max="16384" width="9" style="41"/>
  </cols>
  <sheetData>
    <row r="1" spans="1:6" ht="19.5" x14ac:dyDescent="0.4">
      <c r="A1" s="159" t="s">
        <v>45</v>
      </c>
      <c r="B1" s="159"/>
      <c r="C1" s="159"/>
      <c r="D1" s="159"/>
      <c r="E1" s="159"/>
    </row>
    <row r="2" spans="1:6" s="42" customFormat="1" ht="13.5" x14ac:dyDescent="0.4">
      <c r="A2" s="2"/>
      <c r="B2" s="2"/>
      <c r="C2" s="2"/>
      <c r="E2" s="66" t="s">
        <v>80</v>
      </c>
    </row>
    <row r="3" spans="1:6" s="42" customFormat="1" ht="13.5" x14ac:dyDescent="0.4">
      <c r="A3" s="2"/>
      <c r="B3" s="2"/>
      <c r="C3" s="2"/>
      <c r="D3" s="66"/>
      <c r="E3" s="66"/>
    </row>
    <row r="4" spans="1:6" s="42" customFormat="1" ht="14.25" thickBot="1" x14ac:dyDescent="0.45">
      <c r="A4" s="3" t="s">
        <v>46</v>
      </c>
      <c r="B4" s="4" t="s">
        <v>47</v>
      </c>
      <c r="C4" s="5" t="s">
        <v>48</v>
      </c>
      <c r="D4" s="5" t="s">
        <v>49</v>
      </c>
      <c r="E4" s="6" t="s">
        <v>50</v>
      </c>
    </row>
    <row r="5" spans="1:6" s="42" customFormat="1" ht="14.25" thickTop="1" x14ac:dyDescent="0.4">
      <c r="A5" s="7" t="s">
        <v>51</v>
      </c>
      <c r="B5" s="23">
        <v>40924</v>
      </c>
      <c r="C5" s="24">
        <f>SUM(D5:E5)</f>
        <v>80268</v>
      </c>
      <c r="D5" s="25">
        <v>38546</v>
      </c>
      <c r="E5" s="26">
        <v>41722</v>
      </c>
      <c r="F5" s="43"/>
    </row>
    <row r="6" spans="1:6" s="42" customFormat="1" ht="13.5" x14ac:dyDescent="0.4">
      <c r="A6" s="8" t="s">
        <v>52</v>
      </c>
      <c r="B6" s="27">
        <v>1522</v>
      </c>
      <c r="C6" s="24">
        <f>SUM(D6:E6)</f>
        <v>2758</v>
      </c>
      <c r="D6" s="28">
        <v>1313</v>
      </c>
      <c r="E6" s="29">
        <v>1445</v>
      </c>
      <c r="F6" s="43"/>
    </row>
    <row r="7" spans="1:6" s="42" customFormat="1" ht="13.5" x14ac:dyDescent="0.4">
      <c r="A7" s="8" t="s">
        <v>53</v>
      </c>
      <c r="B7" s="27">
        <v>5830</v>
      </c>
      <c r="C7" s="24">
        <f>SUM(D7:E7)</f>
        <v>11803</v>
      </c>
      <c r="D7" s="28">
        <v>5617</v>
      </c>
      <c r="E7" s="29">
        <v>6186</v>
      </c>
      <c r="F7" s="43"/>
    </row>
    <row r="8" spans="1:6" s="42" customFormat="1" ht="14.25" thickBot="1" x14ac:dyDescent="0.45">
      <c r="A8" s="8" t="s">
        <v>54</v>
      </c>
      <c r="B8" s="27">
        <v>2968</v>
      </c>
      <c r="C8" s="57">
        <f>SUM(D8:E8)</f>
        <v>6092</v>
      </c>
      <c r="D8" s="28">
        <v>2884</v>
      </c>
      <c r="E8" s="29">
        <v>3208</v>
      </c>
      <c r="F8" s="43"/>
    </row>
    <row r="9" spans="1:6" s="42" customFormat="1" ht="14.25" thickTop="1" x14ac:dyDescent="0.4">
      <c r="A9" s="9" t="s">
        <v>55</v>
      </c>
      <c r="B9" s="37">
        <f>SUM(B5:B8)</f>
        <v>51244</v>
      </c>
      <c r="C9" s="37">
        <f>SUM(C5:C8)</f>
        <v>100921</v>
      </c>
      <c r="D9" s="37">
        <f>SUM(D5:D8)</f>
        <v>48360</v>
      </c>
      <c r="E9" s="37">
        <f>SUM(E5:E8)</f>
        <v>52561</v>
      </c>
    </row>
    <row r="10" spans="1:6" s="42" customFormat="1" ht="13.5" x14ac:dyDescent="0.4">
      <c r="A10" s="2"/>
      <c r="B10" s="2"/>
      <c r="C10" s="2"/>
      <c r="D10" s="2"/>
      <c r="E10" s="2"/>
    </row>
    <row r="11" spans="1:6" s="42" customFormat="1" ht="13.5" x14ac:dyDescent="0.4">
      <c r="A11" s="67" t="s">
        <v>56</v>
      </c>
      <c r="B11" s="67"/>
      <c r="C11" s="67"/>
      <c r="D11" s="67"/>
      <c r="E11" s="67"/>
    </row>
    <row r="12" spans="1:6" s="42" customFormat="1" ht="13.5" x14ac:dyDescent="0.4">
      <c r="A12" s="68" t="s">
        <v>57</v>
      </c>
      <c r="B12" s="70" t="s">
        <v>47</v>
      </c>
      <c r="C12" s="71"/>
      <c r="D12" s="71"/>
      <c r="E12" s="72"/>
    </row>
    <row r="13" spans="1:6" s="42" customFormat="1" ht="14.25" thickBot="1" x14ac:dyDescent="0.45">
      <c r="A13" s="69"/>
      <c r="B13" s="10" t="s">
        <v>58</v>
      </c>
      <c r="C13" s="11" t="s">
        <v>59</v>
      </c>
      <c r="D13" s="12" t="s">
        <v>60</v>
      </c>
      <c r="E13" s="13" t="s">
        <v>61</v>
      </c>
    </row>
    <row r="14" spans="1:6" s="42" customFormat="1" ht="14.25" thickTop="1" x14ac:dyDescent="0.4">
      <c r="A14" s="7" t="s">
        <v>51</v>
      </c>
      <c r="B14" s="33">
        <f>B5</f>
        <v>40924</v>
      </c>
      <c r="C14" s="23">
        <v>40884</v>
      </c>
      <c r="D14" s="34">
        <f>B14-C14</f>
        <v>40</v>
      </c>
      <c r="E14" s="14">
        <f>+D14/C14</f>
        <v>9.7837784952548674E-4</v>
      </c>
    </row>
    <row r="15" spans="1:6" s="42" customFormat="1" ht="13.5" x14ac:dyDescent="0.4">
      <c r="A15" s="8" t="s">
        <v>52</v>
      </c>
      <c r="B15" s="35">
        <f>B6</f>
        <v>1522</v>
      </c>
      <c r="C15" s="27">
        <v>1524</v>
      </c>
      <c r="D15" s="36">
        <f>B15-C15</f>
        <v>-2</v>
      </c>
      <c r="E15" s="15">
        <f>+D15/C15</f>
        <v>-1.3123359580052493E-3</v>
      </c>
    </row>
    <row r="16" spans="1:6" s="42" customFormat="1" ht="13.5" x14ac:dyDescent="0.4">
      <c r="A16" s="8" t="s">
        <v>53</v>
      </c>
      <c r="B16" s="35">
        <f>B7</f>
        <v>5830</v>
      </c>
      <c r="C16" s="27">
        <v>5814</v>
      </c>
      <c r="D16" s="36">
        <f>B16-C16</f>
        <v>16</v>
      </c>
      <c r="E16" s="15">
        <f>+D16/C16</f>
        <v>2.7519779841761265E-3</v>
      </c>
    </row>
    <row r="17" spans="1:5" s="42" customFormat="1" ht="14.25" thickBot="1" x14ac:dyDescent="0.45">
      <c r="A17" s="8" t="s">
        <v>54</v>
      </c>
      <c r="B17" s="35">
        <f>B8</f>
        <v>2968</v>
      </c>
      <c r="C17" s="27">
        <v>2973</v>
      </c>
      <c r="D17" s="36">
        <f>B17-C17</f>
        <v>-5</v>
      </c>
      <c r="E17" s="15">
        <f>+D17/C17</f>
        <v>-1.6818028927009755E-3</v>
      </c>
    </row>
    <row r="18" spans="1:5" s="42" customFormat="1" ht="14.25" thickTop="1" x14ac:dyDescent="0.4">
      <c r="A18" s="9" t="s">
        <v>62</v>
      </c>
      <c r="B18" s="30">
        <f>B9</f>
        <v>51244</v>
      </c>
      <c r="C18" s="30">
        <f>SUM(C14:C17)</f>
        <v>51195</v>
      </c>
      <c r="D18" s="37">
        <f>SUM(D14:D17)</f>
        <v>49</v>
      </c>
      <c r="E18" s="16">
        <f>+D18/C18</f>
        <v>9.5712471921086042E-4</v>
      </c>
    </row>
    <row r="19" spans="1:5" s="42" customFormat="1" ht="13.5" x14ac:dyDescent="0.4">
      <c r="A19" s="73" t="s">
        <v>63</v>
      </c>
      <c r="B19" s="73"/>
      <c r="C19" s="73"/>
      <c r="D19" s="73"/>
      <c r="E19" s="73"/>
    </row>
    <row r="20" spans="1:5" s="42" customFormat="1" ht="13.5" x14ac:dyDescent="0.4">
      <c r="A20" s="2"/>
      <c r="B20" s="2"/>
      <c r="C20" s="2"/>
      <c r="D20" s="2"/>
      <c r="E20" s="2"/>
    </row>
    <row r="21" spans="1:5" s="42" customFormat="1" ht="13.5" x14ac:dyDescent="0.4">
      <c r="A21" s="68" t="s">
        <v>57</v>
      </c>
      <c r="B21" s="70" t="s">
        <v>48</v>
      </c>
      <c r="C21" s="71"/>
      <c r="D21" s="71"/>
      <c r="E21" s="72"/>
    </row>
    <row r="22" spans="1:5" s="42" customFormat="1" ht="14.25" thickBot="1" x14ac:dyDescent="0.45">
      <c r="A22" s="69"/>
      <c r="B22" s="17" t="s">
        <v>58</v>
      </c>
      <c r="C22" s="12" t="s">
        <v>59</v>
      </c>
      <c r="D22" s="12" t="s">
        <v>60</v>
      </c>
      <c r="E22" s="13" t="s">
        <v>61</v>
      </c>
    </row>
    <row r="23" spans="1:5" s="42" customFormat="1" ht="14.25" thickTop="1" x14ac:dyDescent="0.4">
      <c r="A23" s="7" t="s">
        <v>51</v>
      </c>
      <c r="B23" s="35">
        <f>C5</f>
        <v>80268</v>
      </c>
      <c r="C23" s="38">
        <v>80226</v>
      </c>
      <c r="D23" s="34">
        <f>B23-C23</f>
        <v>42</v>
      </c>
      <c r="E23" s="14">
        <f>+D23/C23</f>
        <v>5.2352105302520379E-4</v>
      </c>
    </row>
    <row r="24" spans="1:5" s="42" customFormat="1" ht="13.5" x14ac:dyDescent="0.4">
      <c r="A24" s="8" t="s">
        <v>52</v>
      </c>
      <c r="B24" s="39">
        <f>C6</f>
        <v>2758</v>
      </c>
      <c r="C24" s="28">
        <v>2763</v>
      </c>
      <c r="D24" s="36">
        <f>B24-C24</f>
        <v>-5</v>
      </c>
      <c r="E24" s="15">
        <f>+D24/C24</f>
        <v>-1.8096272167933405E-3</v>
      </c>
    </row>
    <row r="25" spans="1:5" s="42" customFormat="1" ht="13.5" x14ac:dyDescent="0.4">
      <c r="A25" s="8" t="s">
        <v>53</v>
      </c>
      <c r="B25" s="39">
        <f>C7</f>
        <v>11803</v>
      </c>
      <c r="C25" s="28">
        <v>11786</v>
      </c>
      <c r="D25" s="36">
        <f>B25-C25</f>
        <v>17</v>
      </c>
      <c r="E25" s="15">
        <f>+D25/C25</f>
        <v>1.4423892754115051E-3</v>
      </c>
    </row>
    <row r="26" spans="1:5" s="42" customFormat="1" ht="14.25" thickBot="1" x14ac:dyDescent="0.45">
      <c r="A26" s="8" t="s">
        <v>54</v>
      </c>
      <c r="B26" s="39">
        <f>C8</f>
        <v>6092</v>
      </c>
      <c r="C26" s="40">
        <v>6108</v>
      </c>
      <c r="D26" s="36">
        <f>B26-C26</f>
        <v>-16</v>
      </c>
      <c r="E26" s="15">
        <f>+D26/C26</f>
        <v>-2.6195153896529143E-3</v>
      </c>
    </row>
    <row r="27" spans="1:5" s="42" customFormat="1" ht="14.25" thickTop="1" x14ac:dyDescent="0.4">
      <c r="A27" s="9" t="s">
        <v>62</v>
      </c>
      <c r="B27" s="30">
        <f>C9</f>
        <v>100921</v>
      </c>
      <c r="C27" s="37">
        <f>SUM(C23:C26)</f>
        <v>100883</v>
      </c>
      <c r="D27" s="37">
        <f>SUM(D23:D26)</f>
        <v>38</v>
      </c>
      <c r="E27" s="16">
        <f>+D27/C27</f>
        <v>3.7667396885501027E-4</v>
      </c>
    </row>
    <row r="28" spans="1:5" s="42" customFormat="1" ht="13.5" x14ac:dyDescent="0.4">
      <c r="A28" s="73" t="s">
        <v>64</v>
      </c>
      <c r="B28" s="73"/>
      <c r="C28" s="73"/>
      <c r="D28" s="73"/>
      <c r="E28" s="73"/>
    </row>
    <row r="29" spans="1:5" s="42" customFormat="1" ht="14.25" thickBot="1" x14ac:dyDescent="0.45">
      <c r="A29" s="2"/>
      <c r="B29" s="2"/>
      <c r="C29" s="2"/>
      <c r="D29" s="2"/>
      <c r="E29" s="2"/>
    </row>
    <row r="30" spans="1:5" s="42" customFormat="1" ht="14.25" thickBot="1" x14ac:dyDescent="0.45">
      <c r="A30" s="2"/>
      <c r="B30" s="61" t="s">
        <v>65</v>
      </c>
      <c r="C30" s="62"/>
      <c r="D30" s="63"/>
      <c r="E30" s="2"/>
    </row>
    <row r="31" spans="1:5" s="42" customFormat="1" ht="14.25" thickBot="1" x14ac:dyDescent="0.45">
      <c r="A31" s="2"/>
      <c r="B31" s="44" t="s">
        <v>66</v>
      </c>
      <c r="C31" s="44" t="s">
        <v>67</v>
      </c>
      <c r="D31" s="44" t="s">
        <v>68</v>
      </c>
      <c r="E31" s="2"/>
    </row>
    <row r="32" spans="1:5" s="42" customFormat="1" ht="14.25" thickBot="1" x14ac:dyDescent="0.45">
      <c r="A32" s="2"/>
      <c r="B32" s="45">
        <v>76</v>
      </c>
      <c r="C32" s="45">
        <v>98</v>
      </c>
      <c r="D32" s="46">
        <f>B32-C32</f>
        <v>-22</v>
      </c>
      <c r="E32" s="2"/>
    </row>
    <row r="33" spans="1:5" s="42" customFormat="1" ht="14.25" thickBot="1" x14ac:dyDescent="0.45">
      <c r="A33" s="2"/>
      <c r="B33" s="61" t="s">
        <v>69</v>
      </c>
      <c r="C33" s="62"/>
      <c r="D33" s="63"/>
      <c r="E33" s="2"/>
    </row>
    <row r="34" spans="1:5" s="42" customFormat="1" ht="14.25" thickBot="1" x14ac:dyDescent="0.45">
      <c r="A34" s="2"/>
      <c r="B34" s="44" t="s">
        <v>70</v>
      </c>
      <c r="C34" s="44" t="s">
        <v>71</v>
      </c>
      <c r="D34" s="44" t="s">
        <v>68</v>
      </c>
      <c r="E34" s="2"/>
    </row>
    <row r="35" spans="1:5" s="42" customFormat="1" ht="14.25" thickBot="1" x14ac:dyDescent="0.45">
      <c r="A35" s="2"/>
      <c r="B35" s="45">
        <v>282</v>
      </c>
      <c r="C35" s="18">
        <v>222</v>
      </c>
      <c r="D35" s="46">
        <f>B35-C35</f>
        <v>60</v>
      </c>
      <c r="E35" s="2"/>
    </row>
    <row r="36" spans="1:5" s="42" customFormat="1" ht="14.25" thickBot="1" x14ac:dyDescent="0.45">
      <c r="A36" s="2"/>
      <c r="B36" s="64" t="s">
        <v>72</v>
      </c>
      <c r="C36" s="65"/>
      <c r="D36" s="47">
        <f>D32+D35</f>
        <v>38</v>
      </c>
      <c r="E36" s="2"/>
    </row>
    <row r="37" spans="1:5" s="42" customFormat="1" ht="14.25" thickBot="1" x14ac:dyDescent="0.45">
      <c r="A37" s="2"/>
      <c r="B37" s="64" t="s">
        <v>73</v>
      </c>
      <c r="C37" s="65"/>
      <c r="D37" s="48">
        <v>-594</v>
      </c>
      <c r="E37" s="2"/>
    </row>
    <row r="38" spans="1:5" s="42" customFormat="1" ht="13.5" x14ac:dyDescent="0.4">
      <c r="A38" s="2"/>
      <c r="B38" s="49"/>
      <c r="C38" s="49"/>
      <c r="D38" s="50"/>
      <c r="E38" s="2"/>
    </row>
    <row r="39" spans="1:5" s="42" customFormat="1" ht="14.25" thickBot="1" x14ac:dyDescent="0.45">
      <c r="A39" s="2"/>
      <c r="B39" s="2"/>
      <c r="C39" s="2"/>
      <c r="D39" s="2"/>
      <c r="E39" s="2"/>
    </row>
    <row r="40" spans="1:5" s="42" customFormat="1" ht="14.25" thickBot="1" x14ac:dyDescent="0.45">
      <c r="A40" s="2"/>
      <c r="B40" s="2"/>
      <c r="C40" s="19" t="s">
        <v>74</v>
      </c>
      <c r="D40" s="21" t="s">
        <v>75</v>
      </c>
      <c r="E40" s="2"/>
    </row>
    <row r="41" spans="1:5" s="42" customFormat="1" ht="14.25" thickTop="1" x14ac:dyDescent="0.4">
      <c r="A41" s="2"/>
      <c r="B41" s="2"/>
      <c r="C41" s="51" t="s">
        <v>76</v>
      </c>
      <c r="D41" s="52">
        <v>15192</v>
      </c>
      <c r="E41" s="2"/>
    </row>
    <row r="42" spans="1:5" s="42" customFormat="1" ht="13.5" x14ac:dyDescent="0.4">
      <c r="A42" s="2"/>
      <c r="B42" s="2"/>
      <c r="C42" s="53" t="s">
        <v>77</v>
      </c>
      <c r="D42" s="54">
        <v>55204</v>
      </c>
      <c r="E42" s="2"/>
    </row>
    <row r="43" spans="1:5" s="42" customFormat="1" ht="13.5" x14ac:dyDescent="0.4">
      <c r="A43" s="2"/>
      <c r="B43" s="2"/>
      <c r="C43" s="53" t="s">
        <v>78</v>
      </c>
      <c r="D43" s="54">
        <v>30525</v>
      </c>
      <c r="E43" s="2"/>
    </row>
    <row r="44" spans="1:5" s="42" customFormat="1" ht="13.5" x14ac:dyDescent="0.4">
      <c r="A44" s="2"/>
      <c r="B44" s="2"/>
      <c r="C44" s="53" t="s">
        <v>31</v>
      </c>
      <c r="D44" s="55">
        <f>SUM(D41:D43)</f>
        <v>100921</v>
      </c>
      <c r="E44" s="2"/>
    </row>
    <row r="45" spans="1:5" s="42" customFormat="1" ht="13.5" x14ac:dyDescent="0.4">
      <c r="A45" s="2"/>
      <c r="B45" s="2"/>
      <c r="C45" s="53" t="s">
        <v>32</v>
      </c>
      <c r="D45" s="56">
        <f>D43/D44</f>
        <v>0.30246430376234879</v>
      </c>
      <c r="E45" s="2"/>
    </row>
    <row r="46" spans="1:5" s="42" customFormat="1" ht="14.25" customHeight="1" thickBot="1" x14ac:dyDescent="0.45">
      <c r="A46" s="2"/>
      <c r="B46" s="2"/>
      <c r="C46" s="20" t="s">
        <v>79</v>
      </c>
      <c r="D46" s="22">
        <v>47.56</v>
      </c>
      <c r="E46" s="2"/>
    </row>
  </sheetData>
  <mergeCells count="1">
    <mergeCell ref="A1:E1"/>
  </mergeCells>
  <phoneticPr fontId="8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view="pageBreakPreview" zoomScale="115" zoomScaleNormal="100" zoomScaleSheetLayoutView="115" workbookViewId="0">
      <selection activeCell="C9" sqref="C9"/>
    </sheetView>
  </sheetViews>
  <sheetFormatPr defaultRowHeight="18.75" x14ac:dyDescent="0.4"/>
  <cols>
    <col min="1" max="1" width="15" style="1" customWidth="1"/>
    <col min="2" max="5" width="16.125" style="1" customWidth="1"/>
    <col min="6" max="16384" width="9" style="41"/>
  </cols>
  <sheetData>
    <row r="1" spans="1:6" ht="19.5" x14ac:dyDescent="0.4">
      <c r="A1" s="159" t="s">
        <v>82</v>
      </c>
      <c r="B1" s="159"/>
      <c r="C1" s="159"/>
      <c r="D1" s="159"/>
      <c r="E1" s="159"/>
    </row>
    <row r="2" spans="1:6" s="42" customFormat="1" ht="13.5" x14ac:dyDescent="0.4">
      <c r="A2" s="2"/>
      <c r="B2" s="2"/>
      <c r="C2" s="2"/>
      <c r="E2" s="66" t="s">
        <v>81</v>
      </c>
    </row>
    <row r="3" spans="1:6" s="42" customFormat="1" ht="13.5" x14ac:dyDescent="0.4">
      <c r="A3" s="2"/>
      <c r="B3" s="2"/>
      <c r="C3" s="2"/>
      <c r="D3" s="66"/>
      <c r="E3" s="66"/>
    </row>
    <row r="4" spans="1:6" s="42" customFormat="1" ht="14.25" thickBot="1" x14ac:dyDescent="0.45">
      <c r="A4" s="3" t="s">
        <v>46</v>
      </c>
      <c r="B4" s="4" t="s">
        <v>47</v>
      </c>
      <c r="C4" s="5" t="s">
        <v>48</v>
      </c>
      <c r="D4" s="5" t="s">
        <v>49</v>
      </c>
      <c r="E4" s="6" t="s">
        <v>50</v>
      </c>
    </row>
    <row r="5" spans="1:6" s="42" customFormat="1" ht="14.25" thickTop="1" x14ac:dyDescent="0.4">
      <c r="A5" s="7" t="s">
        <v>51</v>
      </c>
      <c r="B5" s="23">
        <v>40929</v>
      </c>
      <c r="C5" s="24">
        <f>SUM(D5:E5)</f>
        <v>80253</v>
      </c>
      <c r="D5" s="25">
        <v>38538</v>
      </c>
      <c r="E5" s="26">
        <v>41715</v>
      </c>
      <c r="F5" s="43"/>
    </row>
    <row r="6" spans="1:6" s="42" customFormat="1" ht="13.5" x14ac:dyDescent="0.4">
      <c r="A6" s="8" t="s">
        <v>52</v>
      </c>
      <c r="B6" s="27">
        <v>1523</v>
      </c>
      <c r="C6" s="24">
        <f>SUM(D6:E6)</f>
        <v>2755</v>
      </c>
      <c r="D6" s="28">
        <v>1313</v>
      </c>
      <c r="E6" s="29">
        <v>1442</v>
      </c>
      <c r="F6" s="43"/>
    </row>
    <row r="7" spans="1:6" s="42" customFormat="1" ht="13.5" x14ac:dyDescent="0.4">
      <c r="A7" s="8" t="s">
        <v>53</v>
      </c>
      <c r="B7" s="27">
        <v>5829</v>
      </c>
      <c r="C7" s="24">
        <f>SUM(D7:E7)</f>
        <v>11780</v>
      </c>
      <c r="D7" s="28">
        <v>5612</v>
      </c>
      <c r="E7" s="29">
        <v>6168</v>
      </c>
      <c r="F7" s="43"/>
    </row>
    <row r="8" spans="1:6" s="42" customFormat="1" ht="14.25" thickBot="1" x14ac:dyDescent="0.45">
      <c r="A8" s="8" t="s">
        <v>54</v>
      </c>
      <c r="B8" s="27">
        <v>2970</v>
      </c>
      <c r="C8" s="57">
        <f>SUM(D8:E8)</f>
        <v>6091</v>
      </c>
      <c r="D8" s="28">
        <v>2879</v>
      </c>
      <c r="E8" s="29">
        <v>3212</v>
      </c>
      <c r="F8" s="43"/>
    </row>
    <row r="9" spans="1:6" s="42" customFormat="1" ht="14.25" thickTop="1" x14ac:dyDescent="0.4">
      <c r="A9" s="9" t="s">
        <v>55</v>
      </c>
      <c r="B9" s="37">
        <f>SUM(B5:B8)</f>
        <v>51251</v>
      </c>
      <c r="C9" s="37">
        <f>SUM(C5:C8)</f>
        <v>100879</v>
      </c>
      <c r="D9" s="37">
        <f>SUM(D5:D8)</f>
        <v>48342</v>
      </c>
      <c r="E9" s="37">
        <f>SUM(E5:E8)</f>
        <v>52537</v>
      </c>
    </row>
    <row r="10" spans="1:6" s="42" customFormat="1" ht="13.5" x14ac:dyDescent="0.4">
      <c r="A10" s="2"/>
      <c r="B10" s="2"/>
      <c r="C10" s="2"/>
      <c r="D10" s="2"/>
      <c r="E10" s="2"/>
    </row>
    <row r="11" spans="1:6" s="42" customFormat="1" ht="13.5" x14ac:dyDescent="0.4">
      <c r="A11" s="67" t="s">
        <v>56</v>
      </c>
      <c r="B11" s="67"/>
      <c r="C11" s="67"/>
      <c r="D11" s="67"/>
      <c r="E11" s="67"/>
    </row>
    <row r="12" spans="1:6" s="42" customFormat="1" ht="13.5" x14ac:dyDescent="0.4">
      <c r="A12" s="68" t="s">
        <v>57</v>
      </c>
      <c r="B12" s="70" t="s">
        <v>47</v>
      </c>
      <c r="C12" s="71"/>
      <c r="D12" s="71"/>
      <c r="E12" s="72"/>
    </row>
    <row r="13" spans="1:6" s="42" customFormat="1" ht="14.25" thickBot="1" x14ac:dyDescent="0.45">
      <c r="A13" s="69"/>
      <c r="B13" s="10" t="s">
        <v>58</v>
      </c>
      <c r="C13" s="11" t="s">
        <v>59</v>
      </c>
      <c r="D13" s="12" t="s">
        <v>60</v>
      </c>
      <c r="E13" s="13" t="s">
        <v>61</v>
      </c>
    </row>
    <row r="14" spans="1:6" s="42" customFormat="1" ht="14.25" thickTop="1" x14ac:dyDescent="0.4">
      <c r="A14" s="7" t="s">
        <v>51</v>
      </c>
      <c r="B14" s="33">
        <f>B5</f>
        <v>40929</v>
      </c>
      <c r="C14" s="23">
        <v>40924</v>
      </c>
      <c r="D14" s="34">
        <f>B14-C14</f>
        <v>5</v>
      </c>
      <c r="E14" s="14">
        <f>+D14/C14</f>
        <v>1.22177695239957E-4</v>
      </c>
    </row>
    <row r="15" spans="1:6" s="42" customFormat="1" ht="13.5" x14ac:dyDescent="0.4">
      <c r="A15" s="8" t="s">
        <v>52</v>
      </c>
      <c r="B15" s="35">
        <f>B6</f>
        <v>1523</v>
      </c>
      <c r="C15" s="27">
        <v>1522</v>
      </c>
      <c r="D15" s="36">
        <f>B15-C15</f>
        <v>1</v>
      </c>
      <c r="E15" s="15">
        <f>+D15/C15</f>
        <v>6.5703022339027597E-4</v>
      </c>
    </row>
    <row r="16" spans="1:6" s="42" customFormat="1" ht="13.5" x14ac:dyDescent="0.4">
      <c r="A16" s="8" t="s">
        <v>53</v>
      </c>
      <c r="B16" s="35">
        <f>B7</f>
        <v>5829</v>
      </c>
      <c r="C16" s="27">
        <v>5830</v>
      </c>
      <c r="D16" s="36">
        <f>B16-C16</f>
        <v>-1</v>
      </c>
      <c r="E16" s="15">
        <f>+D16/C16</f>
        <v>-1.7152658662092623E-4</v>
      </c>
    </row>
    <row r="17" spans="1:5" s="42" customFormat="1" ht="14.25" thickBot="1" x14ac:dyDescent="0.45">
      <c r="A17" s="8" t="s">
        <v>54</v>
      </c>
      <c r="B17" s="35">
        <f>B8</f>
        <v>2970</v>
      </c>
      <c r="C17" s="27">
        <v>2968</v>
      </c>
      <c r="D17" s="36">
        <f>B17-C17</f>
        <v>2</v>
      </c>
      <c r="E17" s="15">
        <f>+D17/C17</f>
        <v>6.7385444743935314E-4</v>
      </c>
    </row>
    <row r="18" spans="1:5" s="42" customFormat="1" ht="14.25" thickTop="1" x14ac:dyDescent="0.4">
      <c r="A18" s="9" t="s">
        <v>62</v>
      </c>
      <c r="B18" s="30">
        <f>B9</f>
        <v>51251</v>
      </c>
      <c r="C18" s="30">
        <f>SUM(C14:C17)</f>
        <v>51244</v>
      </c>
      <c r="D18" s="37">
        <f>SUM(D14:D17)</f>
        <v>7</v>
      </c>
      <c r="E18" s="16">
        <f>+D18/C18</f>
        <v>1.3660135820779017E-4</v>
      </c>
    </row>
    <row r="19" spans="1:5" s="42" customFormat="1" ht="13.5" x14ac:dyDescent="0.4">
      <c r="A19" s="73" t="s">
        <v>63</v>
      </c>
      <c r="B19" s="73"/>
      <c r="C19" s="73"/>
      <c r="D19" s="73"/>
      <c r="E19" s="73"/>
    </row>
    <row r="20" spans="1:5" s="42" customFormat="1" ht="13.5" x14ac:dyDescent="0.4">
      <c r="A20" s="2"/>
      <c r="B20" s="2"/>
      <c r="C20" s="2"/>
      <c r="D20" s="2"/>
      <c r="E20" s="2"/>
    </row>
    <row r="21" spans="1:5" s="42" customFormat="1" ht="13.5" x14ac:dyDescent="0.4">
      <c r="A21" s="68" t="s">
        <v>57</v>
      </c>
      <c r="B21" s="70" t="s">
        <v>48</v>
      </c>
      <c r="C21" s="71"/>
      <c r="D21" s="71"/>
      <c r="E21" s="72"/>
    </row>
    <row r="22" spans="1:5" s="42" customFormat="1" ht="14.25" thickBot="1" x14ac:dyDescent="0.45">
      <c r="A22" s="69"/>
      <c r="B22" s="17" t="s">
        <v>58</v>
      </c>
      <c r="C22" s="12" t="s">
        <v>59</v>
      </c>
      <c r="D22" s="12" t="s">
        <v>60</v>
      </c>
      <c r="E22" s="13" t="s">
        <v>61</v>
      </c>
    </row>
    <row r="23" spans="1:5" s="42" customFormat="1" ht="14.25" thickTop="1" x14ac:dyDescent="0.4">
      <c r="A23" s="7" t="s">
        <v>51</v>
      </c>
      <c r="B23" s="35">
        <f>C5</f>
        <v>80253</v>
      </c>
      <c r="C23" s="38">
        <v>80268</v>
      </c>
      <c r="D23" s="34">
        <f>B23-C23</f>
        <v>-15</v>
      </c>
      <c r="E23" s="14">
        <f>+D23/C23</f>
        <v>-1.8687397219315294E-4</v>
      </c>
    </row>
    <row r="24" spans="1:5" s="42" customFormat="1" ht="13.5" x14ac:dyDescent="0.4">
      <c r="A24" s="8" t="s">
        <v>52</v>
      </c>
      <c r="B24" s="39">
        <f>C6</f>
        <v>2755</v>
      </c>
      <c r="C24" s="28">
        <v>2758</v>
      </c>
      <c r="D24" s="36">
        <f>B24-C24</f>
        <v>-3</v>
      </c>
      <c r="E24" s="15">
        <f>+D24/C24</f>
        <v>-1.0877447425670776E-3</v>
      </c>
    </row>
    <row r="25" spans="1:5" s="42" customFormat="1" ht="13.5" x14ac:dyDescent="0.4">
      <c r="A25" s="8" t="s">
        <v>53</v>
      </c>
      <c r="B25" s="39">
        <f>C7</f>
        <v>11780</v>
      </c>
      <c r="C25" s="28">
        <v>11803</v>
      </c>
      <c r="D25" s="36">
        <f>B25-C25</f>
        <v>-23</v>
      </c>
      <c r="E25" s="15">
        <f>+D25/C25</f>
        <v>-1.9486571210709143E-3</v>
      </c>
    </row>
    <row r="26" spans="1:5" s="42" customFormat="1" ht="14.25" thickBot="1" x14ac:dyDescent="0.45">
      <c r="A26" s="8" t="s">
        <v>54</v>
      </c>
      <c r="B26" s="39">
        <f>C8</f>
        <v>6091</v>
      </c>
      <c r="C26" s="40">
        <v>6092</v>
      </c>
      <c r="D26" s="36">
        <f>B26-C26</f>
        <v>-1</v>
      </c>
      <c r="E26" s="15">
        <f>+D26/C26</f>
        <v>-1.6414970453053183E-4</v>
      </c>
    </row>
    <row r="27" spans="1:5" s="42" customFormat="1" ht="14.25" thickTop="1" x14ac:dyDescent="0.4">
      <c r="A27" s="9" t="s">
        <v>62</v>
      </c>
      <c r="B27" s="30">
        <f>C9</f>
        <v>100879</v>
      </c>
      <c r="C27" s="37">
        <f>SUM(C23:C26)</f>
        <v>100921</v>
      </c>
      <c r="D27" s="37">
        <f>SUM(D23:D26)</f>
        <v>-42</v>
      </c>
      <c r="E27" s="16">
        <f>+D27/C27</f>
        <v>-4.1616710099979192E-4</v>
      </c>
    </row>
    <row r="28" spans="1:5" s="42" customFormat="1" ht="13.5" x14ac:dyDescent="0.4">
      <c r="A28" s="73" t="s">
        <v>64</v>
      </c>
      <c r="B28" s="73"/>
      <c r="C28" s="73"/>
      <c r="D28" s="73"/>
      <c r="E28" s="73"/>
    </row>
    <row r="29" spans="1:5" s="42" customFormat="1" ht="14.25" thickBot="1" x14ac:dyDescent="0.45">
      <c r="A29" s="2"/>
      <c r="B29" s="2"/>
      <c r="C29" s="2"/>
      <c r="D29" s="2"/>
      <c r="E29" s="2"/>
    </row>
    <row r="30" spans="1:5" s="42" customFormat="1" ht="14.25" thickBot="1" x14ac:dyDescent="0.45">
      <c r="A30" s="2"/>
      <c r="B30" s="61" t="s">
        <v>65</v>
      </c>
      <c r="C30" s="62"/>
      <c r="D30" s="63"/>
      <c r="E30" s="2"/>
    </row>
    <row r="31" spans="1:5" s="42" customFormat="1" ht="14.25" thickBot="1" x14ac:dyDescent="0.45">
      <c r="A31" s="2"/>
      <c r="B31" s="44" t="s">
        <v>66</v>
      </c>
      <c r="C31" s="44" t="s">
        <v>67</v>
      </c>
      <c r="D31" s="44" t="s">
        <v>68</v>
      </c>
      <c r="E31" s="2"/>
    </row>
    <row r="32" spans="1:5" s="42" customFormat="1" ht="14.25" thickBot="1" x14ac:dyDescent="0.45">
      <c r="A32" s="2"/>
      <c r="B32" s="45">
        <v>65</v>
      </c>
      <c r="C32" s="45">
        <v>107</v>
      </c>
      <c r="D32" s="46">
        <f>B32-C32</f>
        <v>-42</v>
      </c>
      <c r="E32" s="2"/>
    </row>
    <row r="33" spans="1:5" s="42" customFormat="1" ht="14.25" thickBot="1" x14ac:dyDescent="0.45">
      <c r="A33" s="2"/>
      <c r="B33" s="61" t="s">
        <v>69</v>
      </c>
      <c r="C33" s="62"/>
      <c r="D33" s="63"/>
      <c r="E33" s="2"/>
    </row>
    <row r="34" spans="1:5" s="42" customFormat="1" ht="14.25" thickBot="1" x14ac:dyDescent="0.45">
      <c r="A34" s="2"/>
      <c r="B34" s="44" t="s">
        <v>70</v>
      </c>
      <c r="C34" s="44" t="s">
        <v>71</v>
      </c>
      <c r="D34" s="44" t="s">
        <v>68</v>
      </c>
      <c r="E34" s="2"/>
    </row>
    <row r="35" spans="1:5" s="42" customFormat="1" ht="14.25" thickBot="1" x14ac:dyDescent="0.45">
      <c r="A35" s="2"/>
      <c r="B35" s="45">
        <v>279</v>
      </c>
      <c r="C35" s="18">
        <v>279</v>
      </c>
      <c r="D35" s="46">
        <f>B35-C35</f>
        <v>0</v>
      </c>
      <c r="E35" s="2"/>
    </row>
    <row r="36" spans="1:5" s="42" customFormat="1" ht="14.25" thickBot="1" x14ac:dyDescent="0.45">
      <c r="A36" s="2"/>
      <c r="B36" s="64" t="s">
        <v>72</v>
      </c>
      <c r="C36" s="65"/>
      <c r="D36" s="47">
        <f>D32+D35</f>
        <v>-42</v>
      </c>
      <c r="E36" s="2"/>
    </row>
    <row r="37" spans="1:5" s="42" customFormat="1" ht="14.25" thickBot="1" x14ac:dyDescent="0.45">
      <c r="A37" s="2"/>
      <c r="B37" s="64" t="s">
        <v>73</v>
      </c>
      <c r="C37" s="65"/>
      <c r="D37" s="48">
        <v>-631</v>
      </c>
      <c r="E37" s="2"/>
    </row>
    <row r="38" spans="1:5" s="42" customFormat="1" ht="13.5" x14ac:dyDescent="0.4">
      <c r="A38" s="2"/>
      <c r="B38" s="49"/>
      <c r="C38" s="49"/>
      <c r="D38" s="50"/>
      <c r="E38" s="2"/>
    </row>
    <row r="39" spans="1:5" s="42" customFormat="1" ht="14.25" thickBot="1" x14ac:dyDescent="0.45">
      <c r="A39" s="2"/>
      <c r="B39" s="2"/>
      <c r="C39" s="2"/>
      <c r="D39" s="2"/>
      <c r="E39" s="2"/>
    </row>
    <row r="40" spans="1:5" s="42" customFormat="1" ht="14.25" thickBot="1" x14ac:dyDescent="0.45">
      <c r="A40" s="2"/>
      <c r="B40" s="2"/>
      <c r="C40" s="19" t="s">
        <v>74</v>
      </c>
      <c r="D40" s="21" t="s">
        <v>75</v>
      </c>
      <c r="E40" s="2"/>
    </row>
    <row r="41" spans="1:5" s="42" customFormat="1" ht="14.25" thickTop="1" x14ac:dyDescent="0.4">
      <c r="A41" s="2"/>
      <c r="B41" s="2"/>
      <c r="C41" s="51" t="s">
        <v>76</v>
      </c>
      <c r="D41" s="52">
        <v>15155</v>
      </c>
      <c r="E41" s="2"/>
    </row>
    <row r="42" spans="1:5" s="42" customFormat="1" ht="13.5" x14ac:dyDescent="0.4">
      <c r="A42" s="2"/>
      <c r="B42" s="2"/>
      <c r="C42" s="53" t="s">
        <v>77</v>
      </c>
      <c r="D42" s="54">
        <v>55187</v>
      </c>
      <c r="E42" s="2"/>
    </row>
    <row r="43" spans="1:5" s="42" customFormat="1" ht="13.5" x14ac:dyDescent="0.4">
      <c r="A43" s="2"/>
      <c r="B43" s="2"/>
      <c r="C43" s="53" t="s">
        <v>78</v>
      </c>
      <c r="D43" s="54">
        <v>30537</v>
      </c>
      <c r="E43" s="2"/>
    </row>
    <row r="44" spans="1:5" s="42" customFormat="1" ht="13.5" x14ac:dyDescent="0.4">
      <c r="A44" s="2"/>
      <c r="B44" s="2"/>
      <c r="C44" s="53" t="s">
        <v>31</v>
      </c>
      <c r="D44" s="55">
        <f>SUM(D41:D43)</f>
        <v>100879</v>
      </c>
      <c r="E44" s="2"/>
    </row>
    <row r="45" spans="1:5" s="42" customFormat="1" ht="13.5" x14ac:dyDescent="0.4">
      <c r="A45" s="2"/>
      <c r="B45" s="2"/>
      <c r="C45" s="53" t="s">
        <v>32</v>
      </c>
      <c r="D45" s="56">
        <f>D43/D44</f>
        <v>0.30270918625283755</v>
      </c>
      <c r="E45" s="2"/>
    </row>
    <row r="46" spans="1:5" s="42" customFormat="1" ht="14.25" customHeight="1" thickBot="1" x14ac:dyDescent="0.45">
      <c r="A46" s="2"/>
      <c r="B46" s="2"/>
      <c r="C46" s="20" t="s">
        <v>79</v>
      </c>
      <c r="D46" s="22">
        <v>47.580700641362426</v>
      </c>
      <c r="E46" s="2"/>
    </row>
  </sheetData>
  <mergeCells count="1">
    <mergeCell ref="A1:E1"/>
  </mergeCells>
  <phoneticPr fontId="8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view="pageBreakPreview" zoomScaleNormal="100" zoomScaleSheetLayoutView="100" workbookViewId="0">
      <selection sqref="A1:XFD1048576"/>
    </sheetView>
  </sheetViews>
  <sheetFormatPr defaultRowHeight="18.75" x14ac:dyDescent="0.4"/>
  <cols>
    <col min="1" max="1" width="15" style="1" customWidth="1"/>
    <col min="2" max="5" width="16.125" style="1" customWidth="1"/>
    <col min="6" max="16384" width="9" style="41"/>
  </cols>
  <sheetData>
    <row r="1" spans="1:6" ht="19.5" x14ac:dyDescent="0.4">
      <c r="A1" s="159" t="s">
        <v>82</v>
      </c>
      <c r="B1" s="159"/>
      <c r="C1" s="159"/>
      <c r="D1" s="159"/>
      <c r="E1" s="159"/>
    </row>
    <row r="2" spans="1:6" s="42" customFormat="1" ht="13.5" x14ac:dyDescent="0.4">
      <c r="A2" s="2"/>
      <c r="B2" s="2"/>
      <c r="C2" s="2"/>
      <c r="E2" s="79" t="s">
        <v>83</v>
      </c>
    </row>
    <row r="3" spans="1:6" s="42" customFormat="1" ht="13.5" x14ac:dyDescent="0.4">
      <c r="A3" s="2"/>
      <c r="B3" s="2"/>
      <c r="C3" s="2"/>
      <c r="D3" s="79"/>
      <c r="E3" s="79"/>
    </row>
    <row r="4" spans="1:6" s="42" customFormat="1" ht="14.25" thickBot="1" x14ac:dyDescent="0.45">
      <c r="A4" s="3" t="s">
        <v>46</v>
      </c>
      <c r="B4" s="4" t="s">
        <v>47</v>
      </c>
      <c r="C4" s="5" t="s">
        <v>48</v>
      </c>
      <c r="D4" s="5" t="s">
        <v>49</v>
      </c>
      <c r="E4" s="6" t="s">
        <v>50</v>
      </c>
    </row>
    <row r="5" spans="1:6" s="42" customFormat="1" ht="14.25" thickTop="1" x14ac:dyDescent="0.4">
      <c r="A5" s="7" t="s">
        <v>51</v>
      </c>
      <c r="B5" s="101">
        <v>40950</v>
      </c>
      <c r="C5" s="100">
        <f>SUM(D5:E5)</f>
        <v>80290</v>
      </c>
      <c r="D5" s="103">
        <v>38554</v>
      </c>
      <c r="E5" s="104">
        <v>41736</v>
      </c>
      <c r="F5" s="43"/>
    </row>
    <row r="6" spans="1:6" s="42" customFormat="1" ht="13.5" x14ac:dyDescent="0.4">
      <c r="A6" s="8" t="s">
        <v>52</v>
      </c>
      <c r="B6" s="102">
        <v>1523</v>
      </c>
      <c r="C6" s="24">
        <f>SUM(D6:E6)</f>
        <v>2748</v>
      </c>
      <c r="D6" s="105">
        <v>1312</v>
      </c>
      <c r="E6" s="106">
        <v>1436</v>
      </c>
      <c r="F6" s="43"/>
    </row>
    <row r="7" spans="1:6" s="42" customFormat="1" ht="13.5" x14ac:dyDescent="0.4">
      <c r="A7" s="8" t="s">
        <v>53</v>
      </c>
      <c r="B7" s="102">
        <v>5832</v>
      </c>
      <c r="C7" s="24">
        <f>SUM(D7:E7)</f>
        <v>11785</v>
      </c>
      <c r="D7" s="105">
        <v>5616</v>
      </c>
      <c r="E7" s="106">
        <v>6169</v>
      </c>
      <c r="F7" s="43"/>
    </row>
    <row r="8" spans="1:6" s="42" customFormat="1" ht="14.25" thickBot="1" x14ac:dyDescent="0.45">
      <c r="A8" s="8" t="s">
        <v>54</v>
      </c>
      <c r="B8" s="102">
        <v>2969</v>
      </c>
      <c r="C8" s="57">
        <f>SUM(D8:E8)</f>
        <v>6085</v>
      </c>
      <c r="D8" s="105">
        <v>2879</v>
      </c>
      <c r="E8" s="106">
        <v>3206</v>
      </c>
      <c r="F8" s="43"/>
    </row>
    <row r="9" spans="1:6" s="42" customFormat="1" ht="14.25" thickTop="1" x14ac:dyDescent="0.4">
      <c r="A9" s="9" t="s">
        <v>55</v>
      </c>
      <c r="B9" s="37">
        <f>SUM(B5:B8)</f>
        <v>51274</v>
      </c>
      <c r="C9" s="37">
        <f>SUM(C5:C8)</f>
        <v>100908</v>
      </c>
      <c r="D9" s="37">
        <f>SUM(D5:D8)</f>
        <v>48361</v>
      </c>
      <c r="E9" s="37">
        <f>SUM(E5:E8)</f>
        <v>52547</v>
      </c>
    </row>
    <row r="10" spans="1:6" s="42" customFormat="1" ht="13.5" x14ac:dyDescent="0.4">
      <c r="A10" s="2"/>
      <c r="B10" s="2"/>
      <c r="C10" s="2"/>
      <c r="D10" s="2"/>
      <c r="E10" s="2"/>
    </row>
    <row r="11" spans="1:6" s="42" customFormat="1" ht="13.5" x14ac:dyDescent="0.4">
      <c r="A11" s="80" t="s">
        <v>56</v>
      </c>
      <c r="B11" s="80"/>
      <c r="C11" s="80"/>
      <c r="D11" s="80"/>
      <c r="E11" s="80"/>
    </row>
    <row r="12" spans="1:6" s="42" customFormat="1" ht="13.5" x14ac:dyDescent="0.4">
      <c r="A12" s="81" t="s">
        <v>57</v>
      </c>
      <c r="B12" s="83" t="s">
        <v>47</v>
      </c>
      <c r="C12" s="84"/>
      <c r="D12" s="84"/>
      <c r="E12" s="85"/>
    </row>
    <row r="13" spans="1:6" s="42" customFormat="1" ht="14.25" thickBot="1" x14ac:dyDescent="0.45">
      <c r="A13" s="82"/>
      <c r="B13" s="10" t="s">
        <v>58</v>
      </c>
      <c r="C13" s="11" t="s">
        <v>59</v>
      </c>
      <c r="D13" s="12" t="s">
        <v>60</v>
      </c>
      <c r="E13" s="13" t="s">
        <v>61</v>
      </c>
    </row>
    <row r="14" spans="1:6" s="42" customFormat="1" ht="14.25" thickTop="1" x14ac:dyDescent="0.4">
      <c r="A14" s="7" t="s">
        <v>51</v>
      </c>
      <c r="B14" s="33">
        <f>B5</f>
        <v>40950</v>
      </c>
      <c r="C14" s="101">
        <v>40929</v>
      </c>
      <c r="D14" s="34">
        <f>B14-C14</f>
        <v>21</v>
      </c>
      <c r="E14" s="14">
        <f>+D14/C14</f>
        <v>5.1308363263211901E-4</v>
      </c>
    </row>
    <row r="15" spans="1:6" s="42" customFormat="1" ht="13.5" x14ac:dyDescent="0.4">
      <c r="A15" s="8" t="s">
        <v>52</v>
      </c>
      <c r="B15" s="35">
        <f>B6</f>
        <v>1523</v>
      </c>
      <c r="C15" s="102">
        <v>1523</v>
      </c>
      <c r="D15" s="36">
        <f>B15-C15</f>
        <v>0</v>
      </c>
      <c r="E15" s="15">
        <f>+D15/C15</f>
        <v>0</v>
      </c>
    </row>
    <row r="16" spans="1:6" s="42" customFormat="1" ht="13.5" x14ac:dyDescent="0.4">
      <c r="A16" s="8" t="s">
        <v>53</v>
      </c>
      <c r="B16" s="35">
        <f>B7</f>
        <v>5832</v>
      </c>
      <c r="C16" s="102">
        <v>5829</v>
      </c>
      <c r="D16" s="36">
        <f>B16-C16</f>
        <v>3</v>
      </c>
      <c r="E16" s="15">
        <f>+D16/C16</f>
        <v>5.1466803911477102E-4</v>
      </c>
    </row>
    <row r="17" spans="1:5" s="42" customFormat="1" ht="14.25" thickBot="1" x14ac:dyDescent="0.45">
      <c r="A17" s="8" t="s">
        <v>54</v>
      </c>
      <c r="B17" s="35">
        <f>B8</f>
        <v>2969</v>
      </c>
      <c r="C17" s="102">
        <v>2970</v>
      </c>
      <c r="D17" s="36">
        <f>B17-C17</f>
        <v>-1</v>
      </c>
      <c r="E17" s="15">
        <f>+D17/C17</f>
        <v>-3.3670033670033672E-4</v>
      </c>
    </row>
    <row r="18" spans="1:5" s="42" customFormat="1" ht="14.25" thickTop="1" x14ac:dyDescent="0.4">
      <c r="A18" s="9" t="s">
        <v>62</v>
      </c>
      <c r="B18" s="30">
        <f>B9</f>
        <v>51274</v>
      </c>
      <c r="C18" s="30">
        <f>SUM(C14:C17)</f>
        <v>51251</v>
      </c>
      <c r="D18" s="37">
        <f>SUM(D14:D17)</f>
        <v>23</v>
      </c>
      <c r="E18" s="16">
        <f>+D18/C18</f>
        <v>4.4877173128329205E-4</v>
      </c>
    </row>
    <row r="19" spans="1:5" s="42" customFormat="1" ht="13.5" x14ac:dyDescent="0.4">
      <c r="A19" s="86" t="s">
        <v>63</v>
      </c>
      <c r="B19" s="86"/>
      <c r="C19" s="86"/>
      <c r="D19" s="86"/>
      <c r="E19" s="86"/>
    </row>
    <row r="20" spans="1:5" s="42" customFormat="1" ht="13.5" x14ac:dyDescent="0.4">
      <c r="A20" s="2"/>
      <c r="B20" s="2"/>
      <c r="C20" s="2"/>
      <c r="D20" s="2"/>
      <c r="E20" s="2"/>
    </row>
    <row r="21" spans="1:5" s="42" customFormat="1" ht="13.5" x14ac:dyDescent="0.4">
      <c r="A21" s="81" t="s">
        <v>57</v>
      </c>
      <c r="B21" s="83" t="s">
        <v>48</v>
      </c>
      <c r="C21" s="84"/>
      <c r="D21" s="84"/>
      <c r="E21" s="85"/>
    </row>
    <row r="22" spans="1:5" s="42" customFormat="1" ht="14.25" thickBot="1" x14ac:dyDescent="0.45">
      <c r="A22" s="82"/>
      <c r="B22" s="17" t="s">
        <v>58</v>
      </c>
      <c r="C22" s="12" t="s">
        <v>59</v>
      </c>
      <c r="D22" s="12" t="s">
        <v>60</v>
      </c>
      <c r="E22" s="13" t="s">
        <v>61</v>
      </c>
    </row>
    <row r="23" spans="1:5" s="42" customFormat="1" ht="14.25" thickTop="1" x14ac:dyDescent="0.4">
      <c r="A23" s="7" t="s">
        <v>51</v>
      </c>
      <c r="B23" s="35">
        <f>C5</f>
        <v>80290</v>
      </c>
      <c r="C23" s="107">
        <v>80253</v>
      </c>
      <c r="D23" s="34">
        <f>B23-C23</f>
        <v>37</v>
      </c>
      <c r="E23" s="14">
        <f>+D23/C23</f>
        <v>4.6104195481788842E-4</v>
      </c>
    </row>
    <row r="24" spans="1:5" s="42" customFormat="1" ht="13.5" x14ac:dyDescent="0.4">
      <c r="A24" s="8" t="s">
        <v>52</v>
      </c>
      <c r="B24" s="39">
        <f>C6</f>
        <v>2748</v>
      </c>
      <c r="C24" s="105">
        <v>2755</v>
      </c>
      <c r="D24" s="36">
        <f>B24-C24</f>
        <v>-7</v>
      </c>
      <c r="E24" s="15">
        <f>+D24/C24</f>
        <v>-2.5408348457350272E-3</v>
      </c>
    </row>
    <row r="25" spans="1:5" s="42" customFormat="1" ht="13.5" x14ac:dyDescent="0.4">
      <c r="A25" s="8" t="s">
        <v>53</v>
      </c>
      <c r="B25" s="39">
        <f>C7</f>
        <v>11785</v>
      </c>
      <c r="C25" s="105">
        <v>11780</v>
      </c>
      <c r="D25" s="36">
        <f>B25-C25</f>
        <v>5</v>
      </c>
      <c r="E25" s="15">
        <f>+D25/C25</f>
        <v>4.2444821731748726E-4</v>
      </c>
    </row>
    <row r="26" spans="1:5" s="42" customFormat="1" ht="14.25" thickBot="1" x14ac:dyDescent="0.45">
      <c r="A26" s="8" t="s">
        <v>54</v>
      </c>
      <c r="B26" s="39">
        <f>C8</f>
        <v>6085</v>
      </c>
      <c r="C26" s="108">
        <v>6091</v>
      </c>
      <c r="D26" s="36">
        <f>B26-C26</f>
        <v>-6</v>
      </c>
      <c r="E26" s="15">
        <f>+D26/C26</f>
        <v>-9.8505992447873916E-4</v>
      </c>
    </row>
    <row r="27" spans="1:5" s="42" customFormat="1" ht="14.25" thickTop="1" x14ac:dyDescent="0.4">
      <c r="A27" s="9" t="s">
        <v>62</v>
      </c>
      <c r="B27" s="30">
        <f>C9</f>
        <v>100908</v>
      </c>
      <c r="C27" s="37">
        <f>SUM(C23:C26)</f>
        <v>100879</v>
      </c>
      <c r="D27" s="37">
        <f>SUM(D23:D26)</f>
        <v>29</v>
      </c>
      <c r="E27" s="16">
        <f>+D27/C27</f>
        <v>2.8747311135122273E-4</v>
      </c>
    </row>
    <row r="28" spans="1:5" s="42" customFormat="1" ht="13.5" x14ac:dyDescent="0.4">
      <c r="A28" s="86" t="s">
        <v>64</v>
      </c>
      <c r="B28" s="86"/>
      <c r="C28" s="86"/>
      <c r="D28" s="86"/>
      <c r="E28" s="86"/>
    </row>
    <row r="29" spans="1:5" s="42" customFormat="1" ht="14.25" thickBot="1" x14ac:dyDescent="0.45">
      <c r="A29" s="2"/>
      <c r="B29" s="2"/>
      <c r="C29" s="2"/>
      <c r="D29" s="2"/>
      <c r="E29" s="2"/>
    </row>
    <row r="30" spans="1:5" s="42" customFormat="1" ht="14.25" thickBot="1" x14ac:dyDescent="0.45">
      <c r="A30" s="2"/>
      <c r="B30" s="74" t="s">
        <v>65</v>
      </c>
      <c r="C30" s="75"/>
      <c r="D30" s="76"/>
      <c r="E30" s="2"/>
    </row>
    <row r="31" spans="1:5" s="42" customFormat="1" ht="14.25" thickBot="1" x14ac:dyDescent="0.45">
      <c r="A31" s="2"/>
      <c r="B31" s="44" t="s">
        <v>66</v>
      </c>
      <c r="C31" s="44" t="s">
        <v>67</v>
      </c>
      <c r="D31" s="44" t="s">
        <v>68</v>
      </c>
      <c r="E31" s="2"/>
    </row>
    <row r="32" spans="1:5" s="42" customFormat="1" ht="14.25" thickBot="1" x14ac:dyDescent="0.45">
      <c r="A32" s="2"/>
      <c r="B32" s="109">
        <v>83</v>
      </c>
      <c r="C32" s="109">
        <v>132</v>
      </c>
      <c r="D32" s="46">
        <f>B32-C32</f>
        <v>-49</v>
      </c>
      <c r="E32" s="2"/>
    </row>
    <row r="33" spans="1:5" s="42" customFormat="1" ht="14.25" thickBot="1" x14ac:dyDescent="0.45">
      <c r="A33" s="2"/>
      <c r="B33" s="74" t="s">
        <v>69</v>
      </c>
      <c r="C33" s="75"/>
      <c r="D33" s="76"/>
      <c r="E33" s="2"/>
    </row>
    <row r="34" spans="1:5" s="42" customFormat="1" ht="14.25" thickBot="1" x14ac:dyDescent="0.45">
      <c r="A34" s="2"/>
      <c r="B34" s="44" t="s">
        <v>70</v>
      </c>
      <c r="C34" s="44" t="s">
        <v>71</v>
      </c>
      <c r="D34" s="44" t="s">
        <v>68</v>
      </c>
      <c r="E34" s="2"/>
    </row>
    <row r="35" spans="1:5" s="42" customFormat="1" ht="14.25" thickBot="1" x14ac:dyDescent="0.45">
      <c r="A35" s="2"/>
      <c r="B35" s="109">
        <v>396</v>
      </c>
      <c r="C35" s="110">
        <v>318</v>
      </c>
      <c r="D35" s="46">
        <f>B35-C35</f>
        <v>78</v>
      </c>
      <c r="E35" s="2"/>
    </row>
    <row r="36" spans="1:5" s="42" customFormat="1" ht="14.25" thickBot="1" x14ac:dyDescent="0.45">
      <c r="A36" s="2"/>
      <c r="B36" s="77" t="s">
        <v>72</v>
      </c>
      <c r="C36" s="78"/>
      <c r="D36" s="47">
        <f>D32+D35</f>
        <v>29</v>
      </c>
      <c r="E36" s="2" t="str">
        <f>IF(D27=D36,"","D27セルと不一致")</f>
        <v/>
      </c>
    </row>
    <row r="37" spans="1:5" s="42" customFormat="1" ht="14.25" thickBot="1" x14ac:dyDescent="0.45">
      <c r="A37" s="2"/>
      <c r="B37" s="77" t="s">
        <v>73</v>
      </c>
      <c r="C37" s="78"/>
      <c r="D37" s="111">
        <v>-665</v>
      </c>
      <c r="E37" s="2"/>
    </row>
    <row r="38" spans="1:5" s="42" customFormat="1" ht="13.5" x14ac:dyDescent="0.4">
      <c r="A38" s="2"/>
      <c r="B38" s="49"/>
      <c r="C38" s="49"/>
      <c r="D38" s="50"/>
      <c r="E38" s="2"/>
    </row>
    <row r="39" spans="1:5" s="42" customFormat="1" ht="14.25" thickBot="1" x14ac:dyDescent="0.45">
      <c r="A39" s="2"/>
      <c r="B39" s="2"/>
      <c r="C39" s="2"/>
      <c r="D39" s="2"/>
      <c r="E39" s="2"/>
    </row>
    <row r="40" spans="1:5" s="42" customFormat="1" ht="14.25" thickBot="1" x14ac:dyDescent="0.45">
      <c r="A40" s="2"/>
      <c r="B40" s="2"/>
      <c r="C40" s="19" t="s">
        <v>74</v>
      </c>
      <c r="D40" s="21" t="s">
        <v>75</v>
      </c>
      <c r="E40" s="2"/>
    </row>
    <row r="41" spans="1:5" s="42" customFormat="1" ht="14.25" thickTop="1" x14ac:dyDescent="0.4">
      <c r="A41" s="2"/>
      <c r="B41" s="2"/>
      <c r="C41" s="51" t="s">
        <v>76</v>
      </c>
      <c r="D41" s="112">
        <v>15159</v>
      </c>
      <c r="E41" s="2"/>
    </row>
    <row r="42" spans="1:5" s="42" customFormat="1" ht="13.5" x14ac:dyDescent="0.4">
      <c r="A42" s="2"/>
      <c r="B42" s="2"/>
      <c r="C42" s="53" t="s">
        <v>77</v>
      </c>
      <c r="D42" s="113">
        <v>55219</v>
      </c>
      <c r="E42" s="2"/>
    </row>
    <row r="43" spans="1:5" s="42" customFormat="1" ht="13.5" x14ac:dyDescent="0.4">
      <c r="A43" s="2"/>
      <c r="B43" s="2"/>
      <c r="C43" s="53" t="s">
        <v>78</v>
      </c>
      <c r="D43" s="113">
        <v>30530</v>
      </c>
      <c r="E43" s="2"/>
    </row>
    <row r="44" spans="1:5" s="42" customFormat="1" ht="13.5" x14ac:dyDescent="0.4">
      <c r="A44" s="2"/>
      <c r="B44" s="2"/>
      <c r="C44" s="53" t="s">
        <v>31</v>
      </c>
      <c r="D44" s="55">
        <f>SUM(D41:D43)</f>
        <v>100908</v>
      </c>
      <c r="E44" s="2"/>
    </row>
    <row r="45" spans="1:5" s="42" customFormat="1" ht="13.5" x14ac:dyDescent="0.4">
      <c r="A45" s="2"/>
      <c r="B45" s="2"/>
      <c r="C45" s="53" t="s">
        <v>32</v>
      </c>
      <c r="D45" s="56">
        <f>D43/D44</f>
        <v>0.30255282039085107</v>
      </c>
      <c r="E45" s="2"/>
    </row>
    <row r="46" spans="1:5" s="42" customFormat="1" ht="14.25" customHeight="1" thickBot="1" x14ac:dyDescent="0.45">
      <c r="A46" s="2"/>
      <c r="B46" s="2"/>
      <c r="C46" s="20" t="s">
        <v>79</v>
      </c>
      <c r="D46" s="114">
        <v>47.56</v>
      </c>
      <c r="E46" s="2"/>
    </row>
  </sheetData>
  <sheetProtection algorithmName="SHA-512" hashValue="zfgp6ReXsp4Fhoqe9jI9jT/DouV4QgMccvWfT4CbPnX+R5ZXGO4SU0cNNLkFnUM0/mOMDM4O7Xak4hGtprVV/A==" saltValue="vOTO+SUgJrZDEZkKikVM/Q==" spinCount="100000" sheet="1" objects="1" scenarios="1"/>
  <mergeCells count="1">
    <mergeCell ref="A1:E1"/>
  </mergeCells>
  <phoneticPr fontId="8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37" workbookViewId="0">
      <selection activeCell="D47" sqref="D47"/>
    </sheetView>
  </sheetViews>
  <sheetFormatPr defaultRowHeight="18.75" x14ac:dyDescent="0.4"/>
  <cols>
    <col min="1" max="1" width="15" style="1" customWidth="1"/>
    <col min="2" max="5" width="16.125" style="1" customWidth="1"/>
    <col min="6" max="16384" width="9" style="41"/>
  </cols>
  <sheetData>
    <row r="1" spans="1:6" ht="19.5" x14ac:dyDescent="0.4">
      <c r="A1" s="159" t="s">
        <v>82</v>
      </c>
      <c r="B1" s="159"/>
      <c r="C1" s="159"/>
      <c r="D1" s="159"/>
      <c r="E1" s="159"/>
    </row>
    <row r="2" spans="1:6" s="42" customFormat="1" ht="13.5" x14ac:dyDescent="0.4">
      <c r="A2" s="2"/>
      <c r="B2" s="2"/>
      <c r="C2" s="2"/>
      <c r="E2" s="92" t="s">
        <v>84</v>
      </c>
    </row>
    <row r="3" spans="1:6" s="42" customFormat="1" ht="13.5" x14ac:dyDescent="0.4">
      <c r="A3" s="2"/>
      <c r="B3" s="2"/>
      <c r="C3" s="2"/>
      <c r="D3" s="92"/>
      <c r="E3" s="92"/>
    </row>
    <row r="4" spans="1:6" s="42" customFormat="1" ht="14.25" thickBot="1" x14ac:dyDescent="0.45">
      <c r="A4" s="3" t="s">
        <v>46</v>
      </c>
      <c r="B4" s="4" t="s">
        <v>47</v>
      </c>
      <c r="C4" s="5" t="s">
        <v>48</v>
      </c>
      <c r="D4" s="5" t="s">
        <v>49</v>
      </c>
      <c r="E4" s="6" t="s">
        <v>50</v>
      </c>
    </row>
    <row r="5" spans="1:6" s="42" customFormat="1" ht="14.25" thickTop="1" x14ac:dyDescent="0.4">
      <c r="A5" s="7" t="s">
        <v>51</v>
      </c>
      <c r="B5" s="101">
        <v>40943</v>
      </c>
      <c r="C5" s="100">
        <f>SUM(D5:E5)</f>
        <v>80249</v>
      </c>
      <c r="D5" s="103">
        <v>38525</v>
      </c>
      <c r="E5" s="104">
        <v>41724</v>
      </c>
      <c r="F5" s="43"/>
    </row>
    <row r="6" spans="1:6" s="42" customFormat="1" ht="13.5" x14ac:dyDescent="0.4">
      <c r="A6" s="8" t="s">
        <v>52</v>
      </c>
      <c r="B6" s="102">
        <v>1523</v>
      </c>
      <c r="C6" s="24">
        <f>SUM(D6:E6)</f>
        <v>2748</v>
      </c>
      <c r="D6" s="105">
        <v>1311</v>
      </c>
      <c r="E6" s="106">
        <v>1437</v>
      </c>
      <c r="F6" s="43"/>
    </row>
    <row r="7" spans="1:6" s="42" customFormat="1" ht="13.5" x14ac:dyDescent="0.4">
      <c r="A7" s="8" t="s">
        <v>53</v>
      </c>
      <c r="B7" s="102">
        <v>5825</v>
      </c>
      <c r="C7" s="24">
        <f>SUM(D7:E7)</f>
        <v>11762</v>
      </c>
      <c r="D7" s="105">
        <v>5603</v>
      </c>
      <c r="E7" s="106">
        <v>6159</v>
      </c>
      <c r="F7" s="43"/>
    </row>
    <row r="8" spans="1:6" s="42" customFormat="1" ht="14.25" thickBot="1" x14ac:dyDescent="0.45">
      <c r="A8" s="8" t="s">
        <v>54</v>
      </c>
      <c r="B8" s="102">
        <v>2958</v>
      </c>
      <c r="C8" s="57">
        <f>SUM(D8:E8)</f>
        <v>6072</v>
      </c>
      <c r="D8" s="105">
        <v>2870</v>
      </c>
      <c r="E8" s="106">
        <v>3202</v>
      </c>
      <c r="F8" s="43"/>
    </row>
    <row r="9" spans="1:6" s="42" customFormat="1" ht="14.25" thickTop="1" x14ac:dyDescent="0.4">
      <c r="A9" s="9" t="s">
        <v>55</v>
      </c>
      <c r="B9" s="37">
        <f>SUM(B5:B8)</f>
        <v>51249</v>
      </c>
      <c r="C9" s="37">
        <f>SUM(C5:C8)</f>
        <v>100831</v>
      </c>
      <c r="D9" s="37">
        <f>SUM(D5:D8)</f>
        <v>48309</v>
      </c>
      <c r="E9" s="37">
        <f>SUM(E5:E8)</f>
        <v>52522</v>
      </c>
    </row>
    <row r="10" spans="1:6" s="42" customFormat="1" ht="13.5" x14ac:dyDescent="0.4">
      <c r="A10" s="2"/>
      <c r="B10" s="2"/>
      <c r="C10" s="2"/>
      <c r="D10" s="2"/>
      <c r="E10" s="2"/>
    </row>
    <row r="11" spans="1:6" s="42" customFormat="1" ht="13.5" x14ac:dyDescent="0.4">
      <c r="A11" s="93" t="s">
        <v>56</v>
      </c>
      <c r="B11" s="93"/>
      <c r="C11" s="93"/>
      <c r="D11" s="93"/>
      <c r="E11" s="93"/>
    </row>
    <row r="12" spans="1:6" s="42" customFormat="1" ht="13.5" x14ac:dyDescent="0.4">
      <c r="A12" s="94" t="s">
        <v>57</v>
      </c>
      <c r="B12" s="96" t="s">
        <v>47</v>
      </c>
      <c r="C12" s="97"/>
      <c r="D12" s="97"/>
      <c r="E12" s="98"/>
    </row>
    <row r="13" spans="1:6" s="42" customFormat="1" ht="14.25" thickBot="1" x14ac:dyDescent="0.45">
      <c r="A13" s="95"/>
      <c r="B13" s="10" t="s">
        <v>58</v>
      </c>
      <c r="C13" s="11" t="s">
        <v>59</v>
      </c>
      <c r="D13" s="12" t="s">
        <v>60</v>
      </c>
      <c r="E13" s="13" t="s">
        <v>61</v>
      </c>
    </row>
    <row r="14" spans="1:6" s="42" customFormat="1" ht="14.25" thickTop="1" x14ac:dyDescent="0.4">
      <c r="A14" s="7" t="s">
        <v>51</v>
      </c>
      <c r="B14" s="33">
        <f>B5</f>
        <v>40943</v>
      </c>
      <c r="C14" s="101">
        <v>40950</v>
      </c>
      <c r="D14" s="34">
        <f>B14-C14</f>
        <v>-7</v>
      </c>
      <c r="E14" s="14">
        <f>+D14/C14</f>
        <v>-1.7094017094017094E-4</v>
      </c>
    </row>
    <row r="15" spans="1:6" s="42" customFormat="1" ht="13.5" x14ac:dyDescent="0.4">
      <c r="A15" s="8" t="s">
        <v>52</v>
      </c>
      <c r="B15" s="35">
        <f>B6</f>
        <v>1523</v>
      </c>
      <c r="C15" s="102">
        <v>1523</v>
      </c>
      <c r="D15" s="36">
        <f>B15-C15</f>
        <v>0</v>
      </c>
      <c r="E15" s="15">
        <f>+D15/C15</f>
        <v>0</v>
      </c>
    </row>
    <row r="16" spans="1:6" s="42" customFormat="1" ht="13.5" x14ac:dyDescent="0.4">
      <c r="A16" s="8" t="s">
        <v>53</v>
      </c>
      <c r="B16" s="35">
        <f>B7</f>
        <v>5825</v>
      </c>
      <c r="C16" s="102">
        <v>5832</v>
      </c>
      <c r="D16" s="36">
        <f>B16-C16</f>
        <v>-7</v>
      </c>
      <c r="E16" s="15">
        <f>+D16/C16</f>
        <v>-1.2002743484224967E-3</v>
      </c>
    </row>
    <row r="17" spans="1:5" s="42" customFormat="1" ht="14.25" thickBot="1" x14ac:dyDescent="0.45">
      <c r="A17" s="8" t="s">
        <v>54</v>
      </c>
      <c r="B17" s="35">
        <f>B8</f>
        <v>2958</v>
      </c>
      <c r="C17" s="102">
        <v>2969</v>
      </c>
      <c r="D17" s="36">
        <f>B17-C17</f>
        <v>-11</v>
      </c>
      <c r="E17" s="15">
        <f>+D17/C17</f>
        <v>-3.7049511620074098E-3</v>
      </c>
    </row>
    <row r="18" spans="1:5" s="42" customFormat="1" ht="14.25" thickTop="1" x14ac:dyDescent="0.4">
      <c r="A18" s="9" t="s">
        <v>62</v>
      </c>
      <c r="B18" s="30">
        <f>B9</f>
        <v>51249</v>
      </c>
      <c r="C18" s="30">
        <f>SUM(C14:C17)</f>
        <v>51274</v>
      </c>
      <c r="D18" s="37">
        <f>SUM(D14:D17)</f>
        <v>-25</v>
      </c>
      <c r="E18" s="16">
        <f>+D18/C18</f>
        <v>-4.8757654951827434E-4</v>
      </c>
    </row>
    <row r="19" spans="1:5" s="42" customFormat="1" ht="13.5" x14ac:dyDescent="0.4">
      <c r="A19" s="99" t="s">
        <v>63</v>
      </c>
      <c r="B19" s="99"/>
      <c r="C19" s="99"/>
      <c r="D19" s="99"/>
      <c r="E19" s="99"/>
    </row>
    <row r="20" spans="1:5" s="42" customFormat="1" ht="13.5" x14ac:dyDescent="0.4">
      <c r="A20" s="2"/>
      <c r="B20" s="2"/>
      <c r="C20" s="2"/>
      <c r="D20" s="2"/>
      <c r="E20" s="2"/>
    </row>
    <row r="21" spans="1:5" s="42" customFormat="1" ht="13.5" x14ac:dyDescent="0.4">
      <c r="A21" s="94" t="s">
        <v>57</v>
      </c>
      <c r="B21" s="96" t="s">
        <v>48</v>
      </c>
      <c r="C21" s="97"/>
      <c r="D21" s="97"/>
      <c r="E21" s="98"/>
    </row>
    <row r="22" spans="1:5" s="42" customFormat="1" ht="14.25" thickBot="1" x14ac:dyDescent="0.45">
      <c r="A22" s="95"/>
      <c r="B22" s="17" t="s">
        <v>58</v>
      </c>
      <c r="C22" s="12" t="s">
        <v>59</v>
      </c>
      <c r="D22" s="12" t="s">
        <v>60</v>
      </c>
      <c r="E22" s="13" t="s">
        <v>61</v>
      </c>
    </row>
    <row r="23" spans="1:5" s="42" customFormat="1" ht="14.25" thickTop="1" x14ac:dyDescent="0.4">
      <c r="A23" s="7" t="s">
        <v>51</v>
      </c>
      <c r="B23" s="35">
        <f>C5</f>
        <v>80249</v>
      </c>
      <c r="C23" s="107">
        <v>80290</v>
      </c>
      <c r="D23" s="34">
        <f>B23-C23</f>
        <v>-41</v>
      </c>
      <c r="E23" s="14">
        <f>+D23/C23</f>
        <v>-5.106488977456719E-4</v>
      </c>
    </row>
    <row r="24" spans="1:5" s="42" customFormat="1" ht="13.5" x14ac:dyDescent="0.4">
      <c r="A24" s="8" t="s">
        <v>52</v>
      </c>
      <c r="B24" s="39">
        <f>C6</f>
        <v>2748</v>
      </c>
      <c r="C24" s="105">
        <v>2748</v>
      </c>
      <c r="D24" s="36">
        <f>B24-C24</f>
        <v>0</v>
      </c>
      <c r="E24" s="15">
        <f>+D24/C24</f>
        <v>0</v>
      </c>
    </row>
    <row r="25" spans="1:5" s="42" customFormat="1" ht="13.5" x14ac:dyDescent="0.4">
      <c r="A25" s="8" t="s">
        <v>53</v>
      </c>
      <c r="B25" s="39">
        <f>C7</f>
        <v>11762</v>
      </c>
      <c r="C25" s="105">
        <v>11785</v>
      </c>
      <c r="D25" s="36">
        <f>B25-C25</f>
        <v>-23</v>
      </c>
      <c r="E25" s="15">
        <f>+D25/C25</f>
        <v>-1.951633432329232E-3</v>
      </c>
    </row>
    <row r="26" spans="1:5" s="42" customFormat="1" ht="14.25" thickBot="1" x14ac:dyDescent="0.45">
      <c r="A26" s="8" t="s">
        <v>54</v>
      </c>
      <c r="B26" s="39">
        <f>C8</f>
        <v>6072</v>
      </c>
      <c r="C26" s="108">
        <v>6085</v>
      </c>
      <c r="D26" s="36">
        <f>B26-C26</f>
        <v>-13</v>
      </c>
      <c r="E26" s="15">
        <f>+D26/C26</f>
        <v>-2.1364009860312242E-3</v>
      </c>
    </row>
    <row r="27" spans="1:5" s="42" customFormat="1" ht="14.25" thickTop="1" x14ac:dyDescent="0.4">
      <c r="A27" s="9" t="s">
        <v>62</v>
      </c>
      <c r="B27" s="30">
        <f>C9</f>
        <v>100831</v>
      </c>
      <c r="C27" s="37">
        <f>SUM(C23:C26)</f>
        <v>100908</v>
      </c>
      <c r="D27" s="37">
        <f>SUM(D23:D26)</f>
        <v>-77</v>
      </c>
      <c r="E27" s="16">
        <f>+D27/C27</f>
        <v>-7.6307131248265752E-4</v>
      </c>
    </row>
    <row r="28" spans="1:5" s="42" customFormat="1" ht="13.5" x14ac:dyDescent="0.4">
      <c r="A28" s="99" t="s">
        <v>64</v>
      </c>
      <c r="B28" s="99"/>
      <c r="C28" s="99"/>
      <c r="D28" s="99"/>
      <c r="E28" s="99"/>
    </row>
    <row r="29" spans="1:5" s="42" customFormat="1" ht="14.25" thickBot="1" x14ac:dyDescent="0.45">
      <c r="A29" s="2"/>
      <c r="B29" s="2"/>
      <c r="C29" s="2"/>
      <c r="D29" s="2"/>
      <c r="E29" s="2"/>
    </row>
    <row r="30" spans="1:5" s="42" customFormat="1" ht="14.25" thickBot="1" x14ac:dyDescent="0.45">
      <c r="A30" s="2"/>
      <c r="B30" s="87" t="s">
        <v>65</v>
      </c>
      <c r="C30" s="88"/>
      <c r="D30" s="89"/>
      <c r="E30" s="2"/>
    </row>
    <row r="31" spans="1:5" s="42" customFormat="1" ht="14.25" thickBot="1" x14ac:dyDescent="0.45">
      <c r="A31" s="2"/>
      <c r="B31" s="44" t="s">
        <v>66</v>
      </c>
      <c r="C31" s="44" t="s">
        <v>67</v>
      </c>
      <c r="D31" s="44" t="s">
        <v>68</v>
      </c>
      <c r="E31" s="2"/>
    </row>
    <row r="32" spans="1:5" s="42" customFormat="1" ht="14.25" thickBot="1" x14ac:dyDescent="0.45">
      <c r="A32" s="2"/>
      <c r="B32" s="109">
        <v>52</v>
      </c>
      <c r="C32" s="109">
        <v>139</v>
      </c>
      <c r="D32" s="46">
        <f>B32-C32</f>
        <v>-87</v>
      </c>
      <c r="E32" s="2"/>
    </row>
    <row r="33" spans="1:5" s="42" customFormat="1" ht="14.25" thickBot="1" x14ac:dyDescent="0.45">
      <c r="A33" s="2"/>
      <c r="B33" s="87" t="s">
        <v>69</v>
      </c>
      <c r="C33" s="88"/>
      <c r="D33" s="89"/>
      <c r="E33" s="2"/>
    </row>
    <row r="34" spans="1:5" s="42" customFormat="1" ht="14.25" thickBot="1" x14ac:dyDescent="0.45">
      <c r="A34" s="2"/>
      <c r="B34" s="44" t="s">
        <v>70</v>
      </c>
      <c r="C34" s="44" t="s">
        <v>71</v>
      </c>
      <c r="D34" s="44" t="s">
        <v>68</v>
      </c>
      <c r="E34" s="2"/>
    </row>
    <row r="35" spans="1:5" s="42" customFormat="1" ht="14.25" thickBot="1" x14ac:dyDescent="0.45">
      <c r="A35" s="2"/>
      <c r="B35" s="109">
        <v>255</v>
      </c>
      <c r="C35" s="110">
        <v>245</v>
      </c>
      <c r="D35" s="46">
        <f>B35-C35</f>
        <v>10</v>
      </c>
      <c r="E35" s="2"/>
    </row>
    <row r="36" spans="1:5" s="42" customFormat="1" ht="14.25" thickBot="1" x14ac:dyDescent="0.45">
      <c r="A36" s="2"/>
      <c r="B36" s="90" t="s">
        <v>72</v>
      </c>
      <c r="C36" s="91"/>
      <c r="D36" s="47">
        <f>D32+D35</f>
        <v>-77</v>
      </c>
      <c r="E36" s="2" t="str">
        <f>IF(D27=D36,"","D27セルと不一致")</f>
        <v/>
      </c>
    </row>
    <row r="37" spans="1:5" s="42" customFormat="1" ht="14.25" thickBot="1" x14ac:dyDescent="0.45">
      <c r="A37" s="2"/>
      <c r="B37" s="90" t="s">
        <v>73</v>
      </c>
      <c r="C37" s="91"/>
      <c r="D37" s="111">
        <v>-757</v>
      </c>
      <c r="E37" s="2"/>
    </row>
    <row r="38" spans="1:5" s="42" customFormat="1" ht="13.5" x14ac:dyDescent="0.4">
      <c r="A38" s="2"/>
      <c r="B38" s="49"/>
      <c r="C38" s="49"/>
      <c r="D38" s="50"/>
      <c r="E38" s="2"/>
    </row>
    <row r="39" spans="1:5" s="42" customFormat="1" ht="14.25" thickBot="1" x14ac:dyDescent="0.45">
      <c r="A39" s="2"/>
      <c r="B39" s="2"/>
      <c r="C39" s="2"/>
      <c r="D39" s="2"/>
      <c r="E39" s="2"/>
    </row>
    <row r="40" spans="1:5" s="42" customFormat="1" ht="14.25" thickBot="1" x14ac:dyDescent="0.45">
      <c r="A40" s="2"/>
      <c r="B40" s="2"/>
      <c r="C40" s="19" t="s">
        <v>74</v>
      </c>
      <c r="D40" s="21" t="s">
        <v>75</v>
      </c>
      <c r="E40" s="2"/>
    </row>
    <row r="41" spans="1:5" s="42" customFormat="1" ht="14.25" thickTop="1" x14ac:dyDescent="0.4">
      <c r="A41" s="2"/>
      <c r="B41" s="2"/>
      <c r="C41" s="51" t="s">
        <v>76</v>
      </c>
      <c r="D41" s="112">
        <v>15107</v>
      </c>
      <c r="E41" s="2"/>
    </row>
    <row r="42" spans="1:5" s="42" customFormat="1" ht="13.5" x14ac:dyDescent="0.4">
      <c r="A42" s="2"/>
      <c r="B42" s="2"/>
      <c r="C42" s="53" t="s">
        <v>77</v>
      </c>
      <c r="D42" s="113">
        <v>55208</v>
      </c>
      <c r="E42" s="2"/>
    </row>
    <row r="43" spans="1:5" s="42" customFormat="1" ht="13.5" x14ac:dyDescent="0.4">
      <c r="A43" s="2"/>
      <c r="B43" s="2"/>
      <c r="C43" s="53" t="s">
        <v>78</v>
      </c>
      <c r="D43" s="113">
        <v>30516</v>
      </c>
      <c r="E43" s="2"/>
    </row>
    <row r="44" spans="1:5" s="42" customFormat="1" ht="13.5" x14ac:dyDescent="0.4">
      <c r="A44" s="2"/>
      <c r="B44" s="2"/>
      <c r="C44" s="53" t="s">
        <v>31</v>
      </c>
      <c r="D44" s="55">
        <f>SUM(D41:D43)</f>
        <v>100831</v>
      </c>
      <c r="E44" s="2"/>
    </row>
    <row r="45" spans="1:5" s="42" customFormat="1" ht="13.5" x14ac:dyDescent="0.4">
      <c r="A45" s="2"/>
      <c r="B45" s="2"/>
      <c r="C45" s="53" t="s">
        <v>32</v>
      </c>
      <c r="D45" s="56">
        <f>D43/D44</f>
        <v>0.30264501988475767</v>
      </c>
      <c r="E45" s="2"/>
    </row>
    <row r="46" spans="1:5" s="42" customFormat="1" ht="14.25" customHeight="1" thickBot="1" x14ac:dyDescent="0.45">
      <c r="A46" s="2"/>
      <c r="B46" s="2"/>
      <c r="C46" s="20" t="s">
        <v>79</v>
      </c>
      <c r="D46" s="114">
        <v>47.57</v>
      </c>
      <c r="E46" s="2"/>
    </row>
  </sheetData>
  <mergeCells count="1">
    <mergeCell ref="A1:E1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R4.1.31</vt:lpstr>
      <vt:lpstr>R4.2.28</vt:lpstr>
      <vt:lpstr>R4.3.31</vt:lpstr>
      <vt:lpstr>R4.4.30</vt:lpstr>
      <vt:lpstr>R4.5.31</vt:lpstr>
      <vt:lpstr>R4.6.30</vt:lpstr>
      <vt:lpstr>R4.7.31</vt:lpstr>
      <vt:lpstr>R4.8.31</vt:lpstr>
      <vt:lpstr>R4.9.30</vt:lpstr>
      <vt:lpstr>R4.10.31</vt:lpstr>
      <vt:lpstr>R4.11.30</vt:lpstr>
      <vt:lpstr>R4.12.31</vt:lpstr>
      <vt:lpstr>R4.7.31!Print_Area</vt:lpstr>
      <vt:lpstr>R4.8.31!Print_Area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2023-01-05T04:43:36Z</dcterms:modified>
</cp:coreProperties>
</file>