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ABB7881-2E47-4CB4-8C71-3A057DD0AAAD}" xr6:coauthVersionLast="47" xr6:coauthVersionMax="47" xr10:uidLastSave="{00000000-0000-0000-0000-000000000000}"/>
  <bookViews>
    <workbookView xWindow="-60" yWindow="-60" windowWidth="20610" windowHeight="11640" tabRatio="848" firstSheet="9" activeTab="11" xr2:uid="{00000000-000D-0000-FFFF-FFFF00000000}"/>
  </bookViews>
  <sheets>
    <sheet name="R6.1.31" sheetId="14" r:id="rId1"/>
    <sheet name="R6.2.29" sheetId="16" r:id="rId2"/>
    <sheet name="R6.３.31" sheetId="17" r:id="rId3"/>
    <sheet name="R6.4.30" sheetId="18" r:id="rId4"/>
    <sheet name="R6.5.31" sheetId="19" r:id="rId5"/>
    <sheet name="R6.6.30" sheetId="20" r:id="rId6"/>
    <sheet name="R6.7.31" sheetId="21" r:id="rId7"/>
    <sheet name="R6.8.31" sheetId="22" r:id="rId8"/>
    <sheet name="R6.9.30" sheetId="23" r:id="rId9"/>
    <sheet name="R6.10.31" sheetId="24" r:id="rId10"/>
    <sheet name="R6.11.30" sheetId="25" r:id="rId11"/>
    <sheet name="R6.12.31" sheetId="26" r:id="rId12"/>
  </sheets>
  <definedNames>
    <definedName name="毎月" localSheetId="9">'R6.10.31'!$B$5:$B$8,'R6.10.31'!$D$5:$E$8,'R6.10.31'!$B$32,'R6.10.31'!$C$32,'R6.10.31'!$B$35,'R6.10.31'!$C$35,'R6.10.31'!$D$37,'R6.10.31'!$D$41:$D$43,'R6.10.31'!$D$46</definedName>
    <definedName name="毎月" localSheetId="10">'R6.11.30'!$B$5:$B$8,'R6.11.30'!$D$5:$E$8,'R6.11.30'!$B$32,'R6.11.30'!$C$32,'R6.11.30'!$B$35,'R6.11.30'!$C$35,'R6.11.30'!$D$37,'R6.11.30'!$D$41:$D$43,'R6.11.30'!$D$46</definedName>
    <definedName name="毎月" localSheetId="11">'R6.12.31'!$B$5:$B$8,'R6.12.31'!$D$5:$E$8,'R6.12.31'!$B$32,'R6.12.31'!$C$32,'R6.12.31'!$B$35,'R6.12.31'!$C$35,'R6.12.31'!$D$37,'R6.12.31'!$D$41:$D$43,'R6.12.31'!$D$46</definedName>
    <definedName name="毎月" localSheetId="4">'R6.5.31'!$B$5:$B$8,'R6.5.31'!$D$5:$E$8,'R6.5.31'!$B$32,'R6.5.31'!$C$32,'R6.5.31'!$B$35,'R6.5.31'!$C$35,'R6.5.31'!$D$37,'R6.5.31'!$D$41:$D$43,'R6.5.31'!$D$46</definedName>
    <definedName name="毎月" localSheetId="5">'R6.6.30'!$B$5:$B$8,'R6.6.30'!$D$5:$E$8,'R6.6.30'!$B$32,'R6.6.30'!$C$32,'R6.6.30'!$B$35,'R6.6.30'!$C$35,'R6.6.30'!$D$37,'R6.6.30'!$D$41:$D$43,'R6.6.30'!$D$46</definedName>
    <definedName name="毎月" localSheetId="6">'R6.7.31'!$B$5:$B$8,'R6.7.31'!$D$5:$E$8,'R6.7.31'!$B$32,'R6.7.31'!$C$32,'R6.7.31'!$B$35,'R6.7.31'!$C$35,'R6.7.31'!$D$37,'R6.7.31'!$D$41:$D$43,'R6.7.31'!$D$46</definedName>
    <definedName name="毎月" localSheetId="7">'R6.8.31'!$B$5:$B$8,'R6.8.31'!$D$5:$E$8,'R6.8.31'!$B$32,'R6.8.31'!$C$32,'R6.8.31'!$B$35,'R6.8.31'!$C$35,'R6.8.31'!$D$37,'R6.8.31'!$D$41:$D$43,'R6.8.31'!$D$46</definedName>
    <definedName name="毎月" localSheetId="8">'R6.9.30'!$B$5:$B$8,'R6.9.30'!$D$5:$E$8,'R6.9.30'!$B$32,'R6.9.30'!$C$32,'R6.9.30'!$B$35,'R6.9.30'!$C$35,'R6.9.30'!$D$37,'R6.9.30'!$D$41:$D$43,'R6.9.30'!$D$46</definedName>
    <definedName name="毎月">'R6.4.30'!$B$5:$B$8,'R6.4.30'!$D$5:$E$8,'R6.4.30'!$B$32,'R6.4.30'!$C$32,'R6.4.30'!$B$35,'R6.4.30'!$C$35,'R6.4.30'!$D$37,'R6.4.30'!$D$41:$D$43,'R6.4.30'!$D$46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26" l="1"/>
  <c r="D45" i="26" s="1"/>
  <c r="D35" i="26"/>
  <c r="D32" i="26"/>
  <c r="C27" i="26"/>
  <c r="C18" i="26"/>
  <c r="B17" i="26"/>
  <c r="D17" i="26" s="1"/>
  <c r="E17" i="26" s="1"/>
  <c r="B16" i="26"/>
  <c r="D16" i="26" s="1"/>
  <c r="E16" i="26" s="1"/>
  <c r="B15" i="26"/>
  <c r="D15" i="26" s="1"/>
  <c r="E15" i="26" s="1"/>
  <c r="B14" i="26"/>
  <c r="D14" i="26" s="1"/>
  <c r="E9" i="26"/>
  <c r="D9" i="26"/>
  <c r="B9" i="26"/>
  <c r="B18" i="26" s="1"/>
  <c r="C8" i="26"/>
  <c r="B26" i="26" s="1"/>
  <c r="D26" i="26" s="1"/>
  <c r="E26" i="26" s="1"/>
  <c r="C7" i="26"/>
  <c r="B25" i="26" s="1"/>
  <c r="D25" i="26" s="1"/>
  <c r="E25" i="26" s="1"/>
  <c r="C6" i="26"/>
  <c r="B24" i="26" s="1"/>
  <c r="D24" i="26" s="1"/>
  <c r="E24" i="26" s="1"/>
  <c r="C5" i="26"/>
  <c r="D36" i="26" l="1"/>
  <c r="C9" i="26"/>
  <c r="B27" i="26" s="1"/>
  <c r="D18" i="26"/>
  <c r="E18" i="26" s="1"/>
  <c r="E14" i="26"/>
  <c r="B23" i="26"/>
  <c r="D23" i="26" s="1"/>
  <c r="B9" i="25"/>
  <c r="B18" i="25" s="1"/>
  <c r="D44" i="25"/>
  <c r="D45" i="25" s="1"/>
  <c r="D35" i="25"/>
  <c r="D32" i="25"/>
  <c r="C27" i="25"/>
  <c r="C18" i="25"/>
  <c r="B17" i="25"/>
  <c r="D17" i="25" s="1"/>
  <c r="E17" i="25" s="1"/>
  <c r="B16" i="25"/>
  <c r="D16" i="25" s="1"/>
  <c r="E16" i="25" s="1"/>
  <c r="B15" i="25"/>
  <c r="D15" i="25" s="1"/>
  <c r="B14" i="25"/>
  <c r="D14" i="25" s="1"/>
  <c r="E14" i="25" s="1"/>
  <c r="E9" i="25"/>
  <c r="D9" i="25"/>
  <c r="C8" i="25"/>
  <c r="B26" i="25" s="1"/>
  <c r="D26" i="25" s="1"/>
  <c r="E26" i="25" s="1"/>
  <c r="C7" i="25"/>
  <c r="B25" i="25" s="1"/>
  <c r="D25" i="25" s="1"/>
  <c r="E25" i="25" s="1"/>
  <c r="C6" i="25"/>
  <c r="C5" i="25"/>
  <c r="B23" i="25" s="1"/>
  <c r="D23" i="25" s="1"/>
  <c r="D27" i="26" l="1"/>
  <c r="E23" i="26"/>
  <c r="D36" i="25"/>
  <c r="C9" i="25"/>
  <c r="B27" i="25" s="1"/>
  <c r="E23" i="25"/>
  <c r="E15" i="25"/>
  <c r="D18" i="25"/>
  <c r="E18" i="25" s="1"/>
  <c r="B24" i="25"/>
  <c r="D24" i="25" s="1"/>
  <c r="E24" i="25" s="1"/>
  <c r="D44" i="24"/>
  <c r="D45" i="24" s="1"/>
  <c r="D35" i="24"/>
  <c r="D32" i="24"/>
  <c r="C27" i="24"/>
  <c r="C18" i="24"/>
  <c r="B17" i="24"/>
  <c r="D17" i="24" s="1"/>
  <c r="E17" i="24" s="1"/>
  <c r="B16" i="24"/>
  <c r="D16" i="24" s="1"/>
  <c r="E16" i="24" s="1"/>
  <c r="B15" i="24"/>
  <c r="D15" i="24" s="1"/>
  <c r="E15" i="24" s="1"/>
  <c r="B14" i="24"/>
  <c r="D14" i="24" s="1"/>
  <c r="E9" i="24"/>
  <c r="D9" i="24"/>
  <c r="B9" i="24"/>
  <c r="B18" i="24" s="1"/>
  <c r="C8" i="24"/>
  <c r="B26" i="24" s="1"/>
  <c r="D26" i="24" s="1"/>
  <c r="E26" i="24" s="1"/>
  <c r="C7" i="24"/>
  <c r="B25" i="24" s="1"/>
  <c r="D25" i="24" s="1"/>
  <c r="E25" i="24" s="1"/>
  <c r="C6" i="24"/>
  <c r="B24" i="24" s="1"/>
  <c r="D24" i="24" s="1"/>
  <c r="E24" i="24" s="1"/>
  <c r="C5" i="24"/>
  <c r="E36" i="26" l="1"/>
  <c r="E27" i="26"/>
  <c r="D27" i="25"/>
  <c r="C9" i="24"/>
  <c r="B27" i="24" s="1"/>
  <c r="D36" i="24"/>
  <c r="D18" i="24"/>
  <c r="E18" i="24" s="1"/>
  <c r="E14" i="24"/>
  <c r="B23" i="24"/>
  <c r="D23" i="24" s="1"/>
  <c r="D44" i="23"/>
  <c r="D45" i="23" s="1"/>
  <c r="D35" i="23"/>
  <c r="D32" i="23"/>
  <c r="C27" i="23"/>
  <c r="C18" i="23"/>
  <c r="B17" i="23"/>
  <c r="D17" i="23" s="1"/>
  <c r="E17" i="23" s="1"/>
  <c r="B16" i="23"/>
  <c r="D16" i="23" s="1"/>
  <c r="E16" i="23" s="1"/>
  <c r="B15" i="23"/>
  <c r="D15" i="23" s="1"/>
  <c r="E15" i="23" s="1"/>
  <c r="B14" i="23"/>
  <c r="D14" i="23" s="1"/>
  <c r="E9" i="23"/>
  <c r="D9" i="23"/>
  <c r="B9" i="23"/>
  <c r="B18" i="23" s="1"/>
  <c r="C8" i="23"/>
  <c r="B26" i="23" s="1"/>
  <c r="D26" i="23" s="1"/>
  <c r="E26" i="23" s="1"/>
  <c r="C7" i="23"/>
  <c r="B25" i="23" s="1"/>
  <c r="D25" i="23" s="1"/>
  <c r="E25" i="23" s="1"/>
  <c r="C6" i="23"/>
  <c r="B24" i="23" s="1"/>
  <c r="D24" i="23" s="1"/>
  <c r="E24" i="23" s="1"/>
  <c r="C5" i="23"/>
  <c r="E36" i="25" l="1"/>
  <c r="E27" i="25"/>
  <c r="D27" i="24"/>
  <c r="E23" i="24"/>
  <c r="D36" i="23"/>
  <c r="C9" i="23"/>
  <c r="B27" i="23" s="1"/>
  <c r="D18" i="23"/>
  <c r="E18" i="23" s="1"/>
  <c r="E14" i="23"/>
  <c r="B23" i="23"/>
  <c r="D23" i="23" s="1"/>
  <c r="D44" i="22"/>
  <c r="D45" i="22" s="1"/>
  <c r="D35" i="22"/>
  <c r="D32" i="22"/>
  <c r="C27" i="22"/>
  <c r="C18" i="22"/>
  <c r="B17" i="22"/>
  <c r="D17" i="22" s="1"/>
  <c r="E17" i="22" s="1"/>
  <c r="B16" i="22"/>
  <c r="D16" i="22" s="1"/>
  <c r="E16" i="22" s="1"/>
  <c r="B15" i="22"/>
  <c r="D15" i="22" s="1"/>
  <c r="E15" i="22" s="1"/>
  <c r="B14" i="22"/>
  <c r="D14" i="22" s="1"/>
  <c r="E9" i="22"/>
  <c r="D9" i="22"/>
  <c r="B9" i="22"/>
  <c r="B18" i="22" s="1"/>
  <c r="C8" i="22"/>
  <c r="B26" i="22" s="1"/>
  <c r="D26" i="22" s="1"/>
  <c r="E26" i="22" s="1"/>
  <c r="C7" i="22"/>
  <c r="B25" i="22" s="1"/>
  <c r="D25" i="22" s="1"/>
  <c r="E25" i="22" s="1"/>
  <c r="C6" i="22"/>
  <c r="B24" i="22" s="1"/>
  <c r="D24" i="22" s="1"/>
  <c r="E24" i="22" s="1"/>
  <c r="C5" i="22"/>
  <c r="C9" i="22" l="1"/>
  <c r="B27" i="22" s="1"/>
  <c r="E36" i="24"/>
  <c r="E27" i="24"/>
  <c r="D27" i="23"/>
  <c r="E23" i="23"/>
  <c r="D36" i="22"/>
  <c r="D18" i="22"/>
  <c r="E18" i="22" s="1"/>
  <c r="E14" i="22"/>
  <c r="B23" i="22"/>
  <c r="D23" i="22" s="1"/>
  <c r="D44" i="21"/>
  <c r="D45" i="21" s="1"/>
  <c r="D35" i="21"/>
  <c r="D32" i="21"/>
  <c r="C27" i="21"/>
  <c r="C18" i="21"/>
  <c r="B17" i="21"/>
  <c r="D17" i="21" s="1"/>
  <c r="E17" i="21" s="1"/>
  <c r="B16" i="21"/>
  <c r="D16" i="21" s="1"/>
  <c r="E16" i="21" s="1"/>
  <c r="B15" i="21"/>
  <c r="D15" i="21" s="1"/>
  <c r="E15" i="21" s="1"/>
  <c r="D14" i="21"/>
  <c r="E14" i="21" s="1"/>
  <c r="B14" i="21"/>
  <c r="E9" i="21"/>
  <c r="D9" i="21"/>
  <c r="B9" i="21"/>
  <c r="B18" i="21" s="1"/>
  <c r="C8" i="21"/>
  <c r="B26" i="21" s="1"/>
  <c r="D26" i="21" s="1"/>
  <c r="E26" i="21" s="1"/>
  <c r="C7" i="21"/>
  <c r="B25" i="21" s="1"/>
  <c r="D25" i="21" s="1"/>
  <c r="E25" i="21" s="1"/>
  <c r="C6" i="21"/>
  <c r="B24" i="21" s="1"/>
  <c r="D24" i="21" s="1"/>
  <c r="E24" i="21" s="1"/>
  <c r="C5" i="21"/>
  <c r="B23" i="21" s="1"/>
  <c r="D23" i="21" s="1"/>
  <c r="D44" i="20"/>
  <c r="D45" i="20" s="1"/>
  <c r="D35" i="20"/>
  <c r="D32" i="20"/>
  <c r="C27" i="20"/>
  <c r="C18" i="20"/>
  <c r="B17" i="20"/>
  <c r="D17" i="20" s="1"/>
  <c r="E17" i="20" s="1"/>
  <c r="B16" i="20"/>
  <c r="D16" i="20" s="1"/>
  <c r="B15" i="20"/>
  <c r="D15" i="20" s="1"/>
  <c r="E15" i="20" s="1"/>
  <c r="B14" i="20"/>
  <c r="D14" i="20" s="1"/>
  <c r="E14" i="20" s="1"/>
  <c r="E9" i="20"/>
  <c r="D9" i="20"/>
  <c r="B9" i="20"/>
  <c r="B18" i="20" s="1"/>
  <c r="C8" i="20"/>
  <c r="B26" i="20" s="1"/>
  <c r="D26" i="20" s="1"/>
  <c r="E26" i="20" s="1"/>
  <c r="C7" i="20"/>
  <c r="B25" i="20" s="1"/>
  <c r="D25" i="20" s="1"/>
  <c r="E25" i="20" s="1"/>
  <c r="C6" i="20"/>
  <c r="C5" i="20"/>
  <c r="B23" i="20" s="1"/>
  <c r="D23" i="20" s="1"/>
  <c r="E36" i="23" l="1"/>
  <c r="E27" i="23"/>
  <c r="D27" i="22"/>
  <c r="E23" i="22"/>
  <c r="D36" i="21"/>
  <c r="D18" i="21"/>
  <c r="E18" i="21" s="1"/>
  <c r="E23" i="21"/>
  <c r="D27" i="21"/>
  <c r="C9" i="21"/>
  <c r="B27" i="21" s="1"/>
  <c r="D36" i="20"/>
  <c r="C9" i="20"/>
  <c r="B27" i="20" s="1"/>
  <c r="E23" i="20"/>
  <c r="D18" i="20"/>
  <c r="E18" i="20" s="1"/>
  <c r="E16" i="20"/>
  <c r="B24" i="20"/>
  <c r="D24" i="20" s="1"/>
  <c r="E24" i="20" s="1"/>
  <c r="B14" i="19"/>
  <c r="B15" i="19"/>
  <c r="B16" i="19"/>
  <c r="B17" i="19"/>
  <c r="B9" i="19"/>
  <c r="B18" i="19" s="1"/>
  <c r="E36" i="22" l="1"/>
  <c r="E27" i="22"/>
  <c r="E27" i="21"/>
  <c r="E36" i="21"/>
  <c r="D27" i="20"/>
  <c r="D44" i="19"/>
  <c r="D45" i="19" s="1"/>
  <c r="D35" i="19"/>
  <c r="D32" i="19"/>
  <c r="C27" i="19"/>
  <c r="C18" i="19"/>
  <c r="D17" i="19"/>
  <c r="E17" i="19" s="1"/>
  <c r="D16" i="19"/>
  <c r="E16" i="19" s="1"/>
  <c r="D15" i="19"/>
  <c r="E15" i="19" s="1"/>
  <c r="D14" i="19"/>
  <c r="E14" i="19" s="1"/>
  <c r="E9" i="19"/>
  <c r="D9" i="19"/>
  <c r="C8" i="19"/>
  <c r="B26" i="19" s="1"/>
  <c r="D26" i="19" s="1"/>
  <c r="E26" i="19" s="1"/>
  <c r="C7" i="19"/>
  <c r="B25" i="19" s="1"/>
  <c r="D25" i="19" s="1"/>
  <c r="E25" i="19" s="1"/>
  <c r="C6" i="19"/>
  <c r="B24" i="19" s="1"/>
  <c r="D24" i="19" s="1"/>
  <c r="E24" i="19" s="1"/>
  <c r="C5" i="19"/>
  <c r="E36" i="20" l="1"/>
  <c r="E27" i="20"/>
  <c r="D36" i="19"/>
  <c r="C9" i="19"/>
  <c r="B27" i="19" s="1"/>
  <c r="D18" i="19"/>
  <c r="E18" i="19" s="1"/>
  <c r="B23" i="19"/>
  <c r="D23" i="19" s="1"/>
  <c r="D44" i="18"/>
  <c r="D45" i="18" s="1"/>
  <c r="D35" i="18"/>
  <c r="D32" i="18"/>
  <c r="C27" i="18"/>
  <c r="C18" i="18"/>
  <c r="B17" i="18"/>
  <c r="D17" i="18" s="1"/>
  <c r="E17" i="18" s="1"/>
  <c r="B16" i="18"/>
  <c r="D16" i="18" s="1"/>
  <c r="B15" i="18"/>
  <c r="D15" i="18" s="1"/>
  <c r="E15" i="18" s="1"/>
  <c r="B14" i="18"/>
  <c r="D14" i="18" s="1"/>
  <c r="E14" i="18" s="1"/>
  <c r="E9" i="18"/>
  <c r="D9" i="18"/>
  <c r="B9" i="18"/>
  <c r="B18" i="18" s="1"/>
  <c r="C8" i="18"/>
  <c r="B26" i="18" s="1"/>
  <c r="D26" i="18" s="1"/>
  <c r="E26" i="18" s="1"/>
  <c r="C7" i="18"/>
  <c r="B25" i="18" s="1"/>
  <c r="D25" i="18" s="1"/>
  <c r="E25" i="18" s="1"/>
  <c r="C6" i="18"/>
  <c r="C5" i="18"/>
  <c r="B23" i="18" s="1"/>
  <c r="D23" i="18" s="1"/>
  <c r="E23" i="19" l="1"/>
  <c r="D27" i="19"/>
  <c r="D36" i="18"/>
  <c r="C9" i="18"/>
  <c r="B27" i="18" s="1"/>
  <c r="E23" i="18"/>
  <c r="E16" i="18"/>
  <c r="D18" i="18"/>
  <c r="E18" i="18" s="1"/>
  <c r="B24" i="18"/>
  <c r="D24" i="18" s="1"/>
  <c r="E24" i="18" s="1"/>
  <c r="D44" i="17"/>
  <c r="D45" i="17" s="1"/>
  <c r="D35" i="17"/>
  <c r="D32" i="17"/>
  <c r="C27" i="17"/>
  <c r="C18" i="17"/>
  <c r="B17" i="17"/>
  <c r="D17" i="17" s="1"/>
  <c r="E17" i="17" s="1"/>
  <c r="B16" i="17"/>
  <c r="D16" i="17" s="1"/>
  <c r="E16" i="17" s="1"/>
  <c r="B15" i="17"/>
  <c r="D15" i="17" s="1"/>
  <c r="E15" i="17" s="1"/>
  <c r="B14" i="17"/>
  <c r="D14" i="17" s="1"/>
  <c r="E9" i="17"/>
  <c r="D9" i="17"/>
  <c r="B9" i="17"/>
  <c r="B18" i="17" s="1"/>
  <c r="C8" i="17"/>
  <c r="B26" i="17" s="1"/>
  <c r="D26" i="17" s="1"/>
  <c r="E26" i="17" s="1"/>
  <c r="C7" i="17"/>
  <c r="B25" i="17" s="1"/>
  <c r="D25" i="17" s="1"/>
  <c r="E25" i="17" s="1"/>
  <c r="C6" i="17"/>
  <c r="B24" i="17" s="1"/>
  <c r="D24" i="17" s="1"/>
  <c r="E24" i="17" s="1"/>
  <c r="C5" i="17"/>
  <c r="E36" i="19" l="1"/>
  <c r="E27" i="19"/>
  <c r="D27" i="18"/>
  <c r="D36" i="17"/>
  <c r="C9" i="17"/>
  <c r="B27" i="17" s="1"/>
  <c r="D18" i="17"/>
  <c r="E18" i="17" s="1"/>
  <c r="E14" i="17"/>
  <c r="B23" i="17"/>
  <c r="D23" i="17" s="1"/>
  <c r="B17" i="16"/>
  <c r="B16" i="16"/>
  <c r="B15" i="16"/>
  <c r="B14" i="16"/>
  <c r="E36" i="18" l="1"/>
  <c r="E27" i="18"/>
  <c r="E23" i="17"/>
  <c r="D27" i="17"/>
  <c r="D44" i="16"/>
  <c r="D45" i="16" s="1"/>
  <c r="D35" i="16"/>
  <c r="D32" i="16"/>
  <c r="D36" i="16" s="1"/>
  <c r="C18" i="16"/>
  <c r="D17" i="16"/>
  <c r="E17" i="16" s="1"/>
  <c r="D16" i="16"/>
  <c r="E16" i="16" s="1"/>
  <c r="D15" i="16"/>
  <c r="E15" i="16" s="1"/>
  <c r="D14" i="16"/>
  <c r="E9" i="16"/>
  <c r="D9" i="16"/>
  <c r="B9" i="16"/>
  <c r="B18" i="16" s="1"/>
  <c r="C8" i="16"/>
  <c r="B26" i="16" s="1"/>
  <c r="C7" i="16"/>
  <c r="B25" i="16" s="1"/>
  <c r="C6" i="16"/>
  <c r="B24" i="16" s="1"/>
  <c r="C5" i="16"/>
  <c r="B23" i="16" s="1"/>
  <c r="E36" i="17" l="1"/>
  <c r="E27" i="17"/>
  <c r="D18" i="16"/>
  <c r="E18" i="16" s="1"/>
  <c r="E14" i="16"/>
  <c r="C9" i="16"/>
  <c r="B27" i="16" s="1"/>
  <c r="D44" i="14" l="1"/>
  <c r="D45" i="14" s="1"/>
  <c r="D35" i="14"/>
  <c r="D32" i="14"/>
  <c r="C27" i="14"/>
  <c r="C18" i="14"/>
  <c r="B17" i="14"/>
  <c r="D17" i="14" s="1"/>
  <c r="E17" i="14" s="1"/>
  <c r="B16" i="14"/>
  <c r="D16" i="14" s="1"/>
  <c r="E16" i="14" s="1"/>
  <c r="B15" i="14"/>
  <c r="D15" i="14" s="1"/>
  <c r="E15" i="14" s="1"/>
  <c r="B14" i="14"/>
  <c r="D14" i="14" s="1"/>
  <c r="E9" i="14"/>
  <c r="D9" i="14"/>
  <c r="B9" i="14"/>
  <c r="B18" i="14" s="1"/>
  <c r="C8" i="14"/>
  <c r="B26" i="14" s="1"/>
  <c r="D26" i="14" s="1"/>
  <c r="E26" i="14" s="1"/>
  <c r="C7" i="14"/>
  <c r="B25" i="14" s="1"/>
  <c r="D25" i="14" s="1"/>
  <c r="E25" i="14" s="1"/>
  <c r="C6" i="14"/>
  <c r="B24" i="14" s="1"/>
  <c r="D24" i="14" s="1"/>
  <c r="E24" i="14" s="1"/>
  <c r="C5" i="14"/>
  <c r="D36" i="14" l="1"/>
  <c r="C9" i="14"/>
  <c r="B27" i="14" s="1"/>
  <c r="E14" i="14"/>
  <c r="D18" i="14"/>
  <c r="E18" i="14" s="1"/>
  <c r="B23" i="14"/>
  <c r="D23" i="14" s="1"/>
  <c r="E23" i="14" l="1"/>
  <c r="D27" i="14"/>
  <c r="E36" i="14" l="1"/>
  <c r="E27" i="14"/>
  <c r="D25" i="16"/>
  <c r="E25" i="16" s="1"/>
  <c r="C27" i="16"/>
  <c r="D24" i="16"/>
  <c r="E24" i="16" s="1"/>
  <c r="D26" i="16"/>
  <c r="E26" i="16" s="1"/>
  <c r="D23" i="16"/>
  <c r="E23" i="16" s="1"/>
  <c r="D27" i="16" l="1"/>
  <c r="E27" i="16" s="1"/>
  <c r="E36" i="16" l="1"/>
</calcChain>
</file>

<file path=xl/sharedStrings.xml><?xml version="1.0" encoding="utf-8"?>
<sst xmlns="http://schemas.openxmlformats.org/spreadsheetml/2006/main" count="660" uniqueCount="49">
  <si>
    <t>全体人口</t>
  </si>
  <si>
    <t>高齢化率</t>
  </si>
  <si>
    <t>地　　区</t>
  </si>
  <si>
    <t>世帯数</t>
  </si>
  <si>
    <t>人口（人）</t>
  </si>
  <si>
    <t>男（人）</t>
  </si>
  <si>
    <t>女（人）</t>
  </si>
  <si>
    <t>鹿屋</t>
  </si>
  <si>
    <t>輝北</t>
  </si>
  <si>
    <t>串良</t>
  </si>
  <si>
    <t>吾平</t>
  </si>
  <si>
    <t>合　　計</t>
  </si>
  <si>
    <t>＜前月との比較（末日現在）＞</t>
  </si>
  <si>
    <t>地区</t>
  </si>
  <si>
    <t>今月</t>
  </si>
  <si>
    <t>先月</t>
  </si>
  <si>
    <t>増減数</t>
  </si>
  <si>
    <t>増減率</t>
  </si>
  <si>
    <t>合計</t>
  </si>
  <si>
    <t>※平成24年7月9日から外国人世帯のみの世帯数を含む。</t>
  </si>
  <si>
    <t>※平成24年7月9日から外国人人口を含む。</t>
  </si>
  <si>
    <t>自然動態</t>
  </si>
  <si>
    <t>出生</t>
  </si>
  <si>
    <t>死亡</t>
  </si>
  <si>
    <t>増減</t>
  </si>
  <si>
    <t>社会動態</t>
  </si>
  <si>
    <t>転入</t>
  </si>
  <si>
    <t>転出</t>
  </si>
  <si>
    <t>対前月増減数</t>
  </si>
  <si>
    <t>対前年増減数</t>
  </si>
  <si>
    <t>区分</t>
  </si>
  <si>
    <t>人口、率、年齢</t>
  </si>
  <si>
    <t>0歳～14歳</t>
  </si>
  <si>
    <t>15歳～64歳</t>
  </si>
  <si>
    <t>65歳以上</t>
  </si>
  <si>
    <t>平均年齢</t>
  </si>
  <si>
    <t>【登録人口】地区別人口</t>
    <phoneticPr fontId="7"/>
  </si>
  <si>
    <t>令和６年１月31日現在</t>
    <phoneticPr fontId="7"/>
  </si>
  <si>
    <t>令和６年２月29日現在</t>
    <phoneticPr fontId="7"/>
  </si>
  <si>
    <t>令和６年３月31日現在</t>
    <rPh sb="5" eb="6">
      <t>ガツ</t>
    </rPh>
    <phoneticPr fontId="7"/>
  </si>
  <si>
    <t>令和６年４月30日現在</t>
    <rPh sb="5" eb="6">
      <t>ガツ</t>
    </rPh>
    <phoneticPr fontId="7"/>
  </si>
  <si>
    <t>令和６年５月31日現在</t>
    <rPh sb="5" eb="6">
      <t>ガツ</t>
    </rPh>
    <phoneticPr fontId="7"/>
  </si>
  <si>
    <t>令和６年６月30日現在</t>
    <rPh sb="5" eb="6">
      <t>ガツ</t>
    </rPh>
    <phoneticPr fontId="7"/>
  </si>
  <si>
    <t>令和６年7月31日現在</t>
    <rPh sb="5" eb="6">
      <t>ガツ</t>
    </rPh>
    <phoneticPr fontId="7"/>
  </si>
  <si>
    <t>令和６年８月31日現在</t>
    <rPh sb="5" eb="6">
      <t>ガツ</t>
    </rPh>
    <phoneticPr fontId="7"/>
  </si>
  <si>
    <t>令和６年９月30日現在</t>
    <rPh sb="5" eb="6">
      <t>ガツ</t>
    </rPh>
    <phoneticPr fontId="7"/>
  </si>
  <si>
    <t>令和６年10月31日現在</t>
    <rPh sb="6" eb="7">
      <t>ガツ</t>
    </rPh>
    <phoneticPr fontId="7"/>
  </si>
  <si>
    <t>令和６年11月30日現在</t>
    <rPh sb="6" eb="7">
      <t>ガツ</t>
    </rPh>
    <phoneticPr fontId="7"/>
  </si>
  <si>
    <t>令和６年12月31日現在</t>
    <rPh sb="6" eb="7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</si>
</sst>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0.000%"/>
    <numFmt numFmtId="178" formatCode="#,##0;&quot;△ &quot;#,##0"/>
    <numFmt numFmtId="179" formatCode="#,##0_ ;[Red]\-#,##0\ "/>
    <numFmt numFmtId="180" formatCode="#,##0.00_ ;[Red]\-#,##0.00\ "/>
    <numFmt numFmtId="181" formatCode="#,##0_);[Red]\(#,##0\)"/>
  </numFmts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name val="游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7">
    <xf numFmtId="0" fontId="0" fillId="0" borderId="0"/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6" fillId="0" borderId="0"/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71">
    <xf numFmtId="0" fontId="0" fillId="0" borderId="0" xfId="0"/>
    <xf numFmtId="38" fontId="5" fillId="0" borderId="0" xfId="2" applyFont="1" applyFill="1" applyAlignment="1">
      <alignment vertical="center"/>
    </xf>
    <xf numFmtId="38" fontId="9" fillId="0" borderId="0" xfId="2" applyFont="1" applyFill="1" applyAlignment="1">
      <alignment vertical="center"/>
    </xf>
    <xf numFmtId="38" fontId="9" fillId="0" borderId="1" xfId="2" applyFont="1" applyFill="1" applyBorder="1" applyAlignment="1">
      <alignment horizontal="center" vertical="center"/>
    </xf>
    <xf numFmtId="38" fontId="9" fillId="0" borderId="2" xfId="2" applyFont="1" applyFill="1" applyBorder="1" applyAlignment="1">
      <alignment horizontal="center" vertical="center"/>
    </xf>
    <xf numFmtId="38" fontId="9" fillId="0" borderId="3" xfId="2" applyFont="1" applyFill="1" applyBorder="1" applyAlignment="1">
      <alignment horizontal="center" vertical="center"/>
    </xf>
    <xf numFmtId="38" fontId="9" fillId="0" borderId="4" xfId="2" applyFont="1" applyFill="1" applyBorder="1" applyAlignment="1">
      <alignment horizontal="center" vertical="center"/>
    </xf>
    <xf numFmtId="38" fontId="9" fillId="0" borderId="5" xfId="2" applyFont="1" applyFill="1" applyBorder="1" applyAlignment="1">
      <alignment horizontal="center" vertical="center"/>
    </xf>
    <xf numFmtId="38" fontId="9" fillId="0" borderId="9" xfId="2" applyFont="1" applyFill="1" applyBorder="1" applyAlignment="1">
      <alignment horizontal="center" vertical="center"/>
    </xf>
    <xf numFmtId="38" fontId="9" fillId="0" borderId="13" xfId="2" applyFont="1" applyFill="1" applyBorder="1" applyAlignment="1">
      <alignment horizontal="center" vertical="center"/>
    </xf>
    <xf numFmtId="38" fontId="12" fillId="0" borderId="21" xfId="2" applyFont="1" applyFill="1" applyBorder="1" applyAlignment="1">
      <alignment horizontal="center" vertical="center"/>
    </xf>
    <xf numFmtId="38" fontId="12" fillId="0" borderId="22" xfId="2" applyFont="1" applyFill="1" applyBorder="1" applyAlignment="1">
      <alignment horizontal="center" vertical="center"/>
    </xf>
    <xf numFmtId="38" fontId="12" fillId="0" borderId="23" xfId="2" applyFont="1" applyFill="1" applyBorder="1" applyAlignment="1">
      <alignment horizontal="center" vertical="center"/>
    </xf>
    <xf numFmtId="38" fontId="12" fillId="0" borderId="24" xfId="2" applyFont="1" applyFill="1" applyBorder="1" applyAlignment="1">
      <alignment horizontal="center" vertical="center"/>
    </xf>
    <xf numFmtId="10" fontId="9" fillId="0" borderId="8" xfId="2" applyNumberFormat="1" applyFont="1" applyFill="1" applyBorder="1" applyAlignment="1">
      <alignment vertical="center"/>
    </xf>
    <xf numFmtId="10" fontId="9" fillId="0" borderId="12" xfId="2" applyNumberFormat="1" applyFont="1" applyFill="1" applyBorder="1" applyAlignment="1">
      <alignment vertical="center"/>
    </xf>
    <xf numFmtId="177" fontId="9" fillId="0" borderId="15" xfId="2" applyNumberFormat="1" applyFont="1" applyFill="1" applyBorder="1" applyAlignment="1">
      <alignment vertical="center"/>
    </xf>
    <xf numFmtId="38" fontId="12" fillId="0" borderId="42" xfId="2" applyFont="1" applyFill="1" applyBorder="1" applyAlignment="1">
      <alignment horizontal="center" vertical="center"/>
    </xf>
    <xf numFmtId="38" fontId="9" fillId="0" borderId="34" xfId="2" applyFont="1" applyFill="1" applyBorder="1" applyAlignment="1">
      <alignment horizontal="center" vertical="center"/>
    </xf>
    <xf numFmtId="38" fontId="9" fillId="0" borderId="40" xfId="2" applyFont="1" applyFill="1" applyBorder="1" applyAlignment="1">
      <alignment horizontal="center" vertical="center"/>
    </xf>
    <xf numFmtId="38" fontId="9" fillId="0" borderId="35" xfId="2" applyFont="1" applyFill="1" applyBorder="1" applyAlignment="1">
      <alignment horizontal="center" vertical="center" shrinkToFit="1"/>
    </xf>
    <xf numFmtId="179" fontId="9" fillId="0" borderId="7" xfId="2" applyNumberFormat="1" applyFont="1" applyFill="1" applyBorder="1" applyAlignment="1">
      <alignment vertical="center"/>
    </xf>
    <xf numFmtId="179" fontId="9" fillId="0" borderId="14" xfId="2" applyNumberFormat="1" applyFont="1" applyFill="1" applyBorder="1" applyAlignment="1">
      <alignment vertical="center"/>
    </xf>
    <xf numFmtId="179" fontId="9" fillId="0" borderId="25" xfId="2" applyNumberFormat="1" applyFont="1" applyFill="1" applyBorder="1" applyAlignment="1">
      <alignment vertical="center"/>
    </xf>
    <xf numFmtId="179" fontId="9" fillId="0" borderId="26" xfId="2" applyNumberFormat="1" applyFont="1" applyFill="1" applyBorder="1" applyAlignment="1">
      <alignment vertical="center"/>
    </xf>
    <xf numFmtId="179" fontId="9" fillId="0" borderId="27" xfId="2" applyNumberFormat="1" applyFont="1" applyFill="1" applyBorder="1" applyAlignment="1">
      <alignment vertical="center"/>
    </xf>
    <xf numFmtId="179" fontId="9" fillId="0" borderId="11" xfId="2" applyNumberFormat="1" applyFont="1" applyFill="1" applyBorder="1" applyAlignment="1">
      <alignment vertical="center"/>
    </xf>
    <xf numFmtId="179" fontId="9" fillId="0" borderId="28" xfId="2" applyNumberFormat="1" applyFont="1" applyFill="1" applyBorder="1" applyAlignment="1">
      <alignment vertical="center"/>
    </xf>
    <xf numFmtId="179" fontId="9" fillId="0" borderId="29" xfId="2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38" fontId="10" fillId="0" borderId="0" xfId="0" applyNumberFormat="1" applyFont="1" applyFill="1" applyAlignment="1">
      <alignment vertical="center"/>
    </xf>
    <xf numFmtId="178" fontId="9" fillId="0" borderId="33" xfId="0" applyNumberFormat="1" applyFont="1" applyFill="1" applyBorder="1" applyAlignment="1">
      <alignment horizontal="center" vertical="center"/>
    </xf>
    <xf numFmtId="179" fontId="9" fillId="0" borderId="33" xfId="0" applyNumberFormat="1" applyFont="1" applyFill="1" applyBorder="1" applyAlignment="1">
      <alignment horizontal="right" vertical="center"/>
    </xf>
    <xf numFmtId="179" fontId="9" fillId="0" borderId="32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horizontal="left" vertical="center"/>
    </xf>
    <xf numFmtId="179" fontId="9" fillId="0" borderId="0" xfId="0" applyNumberFormat="1" applyFont="1" applyFill="1" applyBorder="1" applyAlignment="1">
      <alignment vertical="center"/>
    </xf>
    <xf numFmtId="181" fontId="13" fillId="0" borderId="36" xfId="0" applyNumberFormat="1" applyFont="1" applyFill="1" applyBorder="1" applyAlignment="1">
      <alignment horizontal="center" vertical="center"/>
    </xf>
    <xf numFmtId="181" fontId="13" fillId="0" borderId="38" xfId="0" applyNumberFormat="1" applyFont="1" applyFill="1" applyBorder="1" applyAlignment="1">
      <alignment horizontal="center" vertical="center"/>
    </xf>
    <xf numFmtId="181" fontId="13" fillId="0" borderId="39" xfId="0" applyNumberFormat="1" applyFont="1" applyFill="1" applyBorder="1" applyAlignment="1">
      <alignment vertical="center"/>
    </xf>
    <xf numFmtId="10" fontId="13" fillId="0" borderId="39" xfId="0" applyNumberFormat="1" applyFont="1" applyFill="1" applyBorder="1" applyAlignment="1">
      <alignment vertical="center"/>
    </xf>
    <xf numFmtId="179" fontId="9" fillId="0" borderId="23" xfId="2" applyNumberFormat="1" applyFont="1" applyFill="1" applyBorder="1" applyAlignment="1">
      <alignment vertical="center"/>
    </xf>
    <xf numFmtId="179" fontId="9" fillId="0" borderId="7" xfId="2" applyNumberFormat="1" applyFont="1" applyFill="1" applyBorder="1" applyAlignment="1" applyProtection="1">
      <alignment vertical="center"/>
    </xf>
    <xf numFmtId="179" fontId="9" fillId="2" borderId="6" xfId="2" applyNumberFormat="1" applyFont="1" applyFill="1" applyBorder="1" applyAlignment="1" applyProtection="1">
      <alignment vertical="center"/>
      <protection locked="0"/>
    </xf>
    <xf numFmtId="179" fontId="9" fillId="2" borderId="10" xfId="2" applyNumberFormat="1" applyFont="1" applyFill="1" applyBorder="1" applyAlignment="1" applyProtection="1">
      <alignment vertical="center"/>
      <protection locked="0"/>
    </xf>
    <xf numFmtId="179" fontId="9" fillId="2" borderId="7" xfId="2" applyNumberFormat="1" applyFont="1" applyFill="1" applyBorder="1" applyAlignment="1" applyProtection="1">
      <alignment vertical="center"/>
      <protection locked="0"/>
    </xf>
    <xf numFmtId="179" fontId="9" fillId="2" borderId="8" xfId="2" applyNumberFormat="1" applyFont="1" applyFill="1" applyBorder="1" applyAlignment="1" applyProtection="1">
      <alignment vertical="center"/>
      <protection locked="0"/>
    </xf>
    <xf numFmtId="179" fontId="9" fillId="2" borderId="11" xfId="2" applyNumberFormat="1" applyFont="1" applyFill="1" applyBorder="1" applyAlignment="1" applyProtection="1">
      <alignment vertical="center"/>
      <protection locked="0"/>
    </xf>
    <xf numFmtId="179" fontId="9" fillId="2" borderId="12" xfId="2" applyNumberFormat="1" applyFont="1" applyFill="1" applyBorder="1" applyAlignment="1" applyProtection="1">
      <alignment vertical="center"/>
      <protection locked="0"/>
    </xf>
    <xf numFmtId="179" fontId="9" fillId="2" borderId="26" xfId="2" applyNumberFormat="1" applyFont="1" applyFill="1" applyBorder="1" applyAlignment="1" applyProtection="1">
      <alignment vertical="center"/>
      <protection locked="0"/>
    </xf>
    <xf numFmtId="179" fontId="9" fillId="2" borderId="23" xfId="2" applyNumberFormat="1" applyFont="1" applyFill="1" applyBorder="1" applyAlignment="1" applyProtection="1">
      <alignment vertical="center"/>
      <protection locked="0"/>
    </xf>
    <xf numFmtId="178" fontId="9" fillId="2" borderId="33" xfId="0" applyNumberFormat="1" applyFont="1" applyFill="1" applyBorder="1" applyAlignment="1" applyProtection="1">
      <alignment vertical="center"/>
      <protection locked="0"/>
    </xf>
    <xf numFmtId="178" fontId="9" fillId="2" borderId="33" xfId="2" applyNumberFormat="1" applyFont="1" applyFill="1" applyBorder="1" applyAlignment="1" applyProtection="1">
      <alignment vertical="center"/>
      <protection locked="0"/>
    </xf>
    <xf numFmtId="179" fontId="9" fillId="2" borderId="32" xfId="0" applyNumberFormat="1" applyFont="1" applyFill="1" applyBorder="1" applyAlignment="1" applyProtection="1">
      <alignment vertical="center"/>
      <protection locked="0"/>
    </xf>
    <xf numFmtId="181" fontId="13" fillId="2" borderId="37" xfId="0" applyNumberFormat="1" applyFont="1" applyFill="1" applyBorder="1" applyAlignment="1" applyProtection="1">
      <alignment vertical="center"/>
      <protection locked="0"/>
    </xf>
    <xf numFmtId="181" fontId="13" fillId="2" borderId="39" xfId="0" applyNumberFormat="1" applyFont="1" applyFill="1" applyBorder="1" applyAlignment="1" applyProtection="1">
      <alignment vertical="center"/>
      <protection locked="0"/>
    </xf>
    <xf numFmtId="180" fontId="9" fillId="2" borderId="41" xfId="2" applyNumberFormat="1" applyFont="1" applyFill="1" applyBorder="1" applyAlignment="1" applyProtection="1">
      <alignment vertical="center"/>
      <protection locked="0"/>
    </xf>
    <xf numFmtId="178" fontId="9" fillId="0" borderId="30" xfId="0" applyNumberFormat="1" applyFont="1" applyFill="1" applyBorder="1" applyAlignment="1">
      <alignment horizontal="center" vertical="center"/>
    </xf>
    <xf numFmtId="178" fontId="9" fillId="0" borderId="31" xfId="0" applyNumberFormat="1" applyFont="1" applyFill="1" applyBorder="1" applyAlignment="1">
      <alignment horizontal="center" vertical="center"/>
    </xf>
    <xf numFmtId="178" fontId="9" fillId="0" borderId="32" xfId="0" applyNumberFormat="1" applyFont="1" applyFill="1" applyBorder="1" applyAlignment="1">
      <alignment horizontal="center" vertical="center"/>
    </xf>
    <xf numFmtId="178" fontId="9" fillId="0" borderId="30" xfId="0" applyNumberFormat="1" applyFont="1" applyFill="1" applyBorder="1" applyAlignment="1">
      <alignment horizontal="left" vertical="center"/>
    </xf>
    <xf numFmtId="178" fontId="9" fillId="0" borderId="31" xfId="0" applyNumberFormat="1" applyFont="1" applyFill="1" applyBorder="1" applyAlignment="1">
      <alignment horizontal="left" vertical="center"/>
    </xf>
    <xf numFmtId="176" fontId="9" fillId="0" borderId="0" xfId="2" applyNumberFormat="1" applyFont="1" applyFill="1" applyBorder="1" applyAlignment="1">
      <alignment horizontal="right" vertical="center"/>
    </xf>
    <xf numFmtId="38" fontId="11" fillId="0" borderId="0" xfId="2" applyFont="1" applyFill="1" applyAlignment="1">
      <alignment horizontal="left" vertical="center"/>
    </xf>
    <xf numFmtId="38" fontId="9" fillId="0" borderId="16" xfId="2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horizontal="center" vertical="center"/>
    </xf>
    <xf numFmtId="38" fontId="9" fillId="0" borderId="17" xfId="2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horizontal="center" vertical="center"/>
    </xf>
    <xf numFmtId="38" fontId="9" fillId="0" borderId="19" xfId="2" applyFont="1" applyFill="1" applyBorder="1" applyAlignment="1">
      <alignment horizontal="center" vertical="center"/>
    </xf>
    <xf numFmtId="38" fontId="9" fillId="0" borderId="43" xfId="2" applyFont="1" applyFill="1" applyBorder="1" applyAlignment="1">
      <alignment vertical="center"/>
    </xf>
    <xf numFmtId="38" fontId="8" fillId="0" borderId="0" xfId="2" applyFont="1" applyFill="1" applyAlignment="1">
      <alignment horizontal="center" vertical="center"/>
    </xf>
  </cellXfs>
  <cellStyles count="37">
    <cellStyle name="桁区切り 2" xfId="3" xr:uid="{00000000-0005-0000-0000-000000000000}"/>
    <cellStyle name="桁区切り 2 2" xfId="8" xr:uid="{00000000-0005-0000-0000-000001000000}"/>
    <cellStyle name="桁区切り 2 2 2" xfId="9" xr:uid="{00000000-0005-0000-0000-000002000000}"/>
    <cellStyle name="桁区切り 2 3" xfId="22" xr:uid="{00000000-0005-0000-0000-000003000000}"/>
    <cellStyle name="桁区切り 3" xfId="2" xr:uid="{00000000-0005-0000-0000-000004000000}"/>
    <cellStyle name="桁区切り 4" xfId="19" xr:uid="{00000000-0005-0000-0000-000005000000}"/>
    <cellStyle name="標準" xfId="0" builtinId="0"/>
    <cellStyle name="標準 10" xfId="24" xr:uid="{00000000-0005-0000-0000-000007000000}"/>
    <cellStyle name="標準 11" xfId="25" xr:uid="{00000000-0005-0000-0000-000008000000}"/>
    <cellStyle name="標準 12" xfId="26" xr:uid="{00000000-0005-0000-0000-000009000000}"/>
    <cellStyle name="標準 13" xfId="27" xr:uid="{00000000-0005-0000-0000-00000A000000}"/>
    <cellStyle name="標準 14" xfId="32" xr:uid="{00000000-0005-0000-0000-00000B000000}"/>
    <cellStyle name="標準 14 2" xfId="33" xr:uid="{00000000-0005-0000-0000-00000C000000}"/>
    <cellStyle name="標準 15" xfId="34" xr:uid="{00000000-0005-0000-0000-00000D000000}"/>
    <cellStyle name="標準 16" xfId="35" xr:uid="{00000000-0005-0000-0000-00000E000000}"/>
    <cellStyle name="標準 17" xfId="36" xr:uid="{00000000-0005-0000-0000-00000F000000}"/>
    <cellStyle name="標準 18" xfId="18" xr:uid="{00000000-0005-0000-0000-000010000000}"/>
    <cellStyle name="標準 2" xfId="4" xr:uid="{00000000-0005-0000-0000-000011000000}"/>
    <cellStyle name="標準 2 2" xfId="11" xr:uid="{00000000-0005-0000-0000-000012000000}"/>
    <cellStyle name="標準 2 3" xfId="10" xr:uid="{00000000-0005-0000-0000-000013000000}"/>
    <cellStyle name="標準 2_年齢別人口(H25.1)" xfId="12" xr:uid="{00000000-0005-0000-0000-000014000000}"/>
    <cellStyle name="標準 3" xfId="5" xr:uid="{00000000-0005-0000-0000-000015000000}"/>
    <cellStyle name="標準 3 2" xfId="7" xr:uid="{00000000-0005-0000-0000-000016000000}"/>
    <cellStyle name="標準 3 3" xfId="20" xr:uid="{00000000-0005-0000-0000-000017000000}"/>
    <cellStyle name="標準 4" xfId="1" xr:uid="{00000000-0005-0000-0000-000018000000}"/>
    <cellStyle name="標準 4 2" xfId="14" xr:uid="{00000000-0005-0000-0000-000019000000}"/>
    <cellStyle name="標準 5" xfId="6" xr:uid="{00000000-0005-0000-0000-00001A000000}"/>
    <cellStyle name="標準 5 2" xfId="15" xr:uid="{00000000-0005-0000-0000-00001B000000}"/>
    <cellStyle name="標準 5 3" xfId="21" xr:uid="{00000000-0005-0000-0000-00001C000000}"/>
    <cellStyle name="標準 6" xfId="16" xr:uid="{00000000-0005-0000-0000-00001D000000}"/>
    <cellStyle name="標準 6 2" xfId="28" xr:uid="{00000000-0005-0000-0000-00001E000000}"/>
    <cellStyle name="標準 6 3" xfId="23" xr:uid="{00000000-0005-0000-0000-00001F000000}"/>
    <cellStyle name="標準 7" xfId="13" xr:uid="{00000000-0005-0000-0000-000020000000}"/>
    <cellStyle name="標準 7 2" xfId="29" xr:uid="{00000000-0005-0000-0000-000021000000}"/>
    <cellStyle name="標準 8" xfId="17" xr:uid="{00000000-0005-0000-0000-000022000000}"/>
    <cellStyle name="標準 8 2" xfId="30" xr:uid="{00000000-0005-0000-0000-000023000000}"/>
    <cellStyle name="標準 9" xfId="31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view="pageBreakPreview" topLeftCell="A25" zoomScaleNormal="100" zoomScaleSheetLayoutView="100" workbookViewId="0">
      <selection activeCell="B23" sqref="B23:B26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29"/>
  </cols>
  <sheetData>
    <row r="1" spans="1:6" ht="19.5" x14ac:dyDescent="0.4">
      <c r="A1" s="70" t="s">
        <v>36</v>
      </c>
      <c r="B1" s="70"/>
      <c r="C1" s="70"/>
      <c r="D1" s="70"/>
      <c r="E1" s="70"/>
    </row>
    <row r="2" spans="1:6" s="30" customFormat="1" ht="13.5" x14ac:dyDescent="0.4">
      <c r="A2" s="2"/>
      <c r="B2" s="2"/>
      <c r="C2" s="2"/>
      <c r="E2" s="62" t="s">
        <v>37</v>
      </c>
    </row>
    <row r="3" spans="1:6" s="30" customFormat="1" ht="13.5" x14ac:dyDescent="0.4">
      <c r="A3" s="2"/>
      <c r="B3" s="2"/>
      <c r="C3" s="2"/>
      <c r="D3" s="62"/>
      <c r="E3" s="62"/>
    </row>
    <row r="4" spans="1:6" s="30" customFormat="1" ht="14.25" thickBot="1" x14ac:dyDescent="0.4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</row>
    <row r="5" spans="1:6" s="30" customFormat="1" ht="14.25" thickTop="1" x14ac:dyDescent="0.4">
      <c r="A5" s="7" t="s">
        <v>7</v>
      </c>
      <c r="B5" s="43">
        <v>40908</v>
      </c>
      <c r="C5" s="42">
        <f>SUM(D5:E5)</f>
        <v>79491</v>
      </c>
      <c r="D5" s="45">
        <v>38158</v>
      </c>
      <c r="E5" s="46">
        <v>41333</v>
      </c>
      <c r="F5" s="31"/>
    </row>
    <row r="6" spans="1:6" s="30" customFormat="1" ht="13.5" x14ac:dyDescent="0.4">
      <c r="A6" s="8" t="s">
        <v>8</v>
      </c>
      <c r="B6" s="44">
        <v>1467</v>
      </c>
      <c r="C6" s="21">
        <f>SUM(D6:E6)</f>
        <v>2613</v>
      </c>
      <c r="D6" s="47">
        <v>1244</v>
      </c>
      <c r="E6" s="48">
        <v>1369</v>
      </c>
      <c r="F6" s="31"/>
    </row>
    <row r="7" spans="1:6" s="30" customFormat="1" ht="13.5" x14ac:dyDescent="0.4">
      <c r="A7" s="8" t="s">
        <v>9</v>
      </c>
      <c r="B7" s="44">
        <v>5792</v>
      </c>
      <c r="C7" s="21">
        <f>SUM(D7:E7)</f>
        <v>11533</v>
      </c>
      <c r="D7" s="47">
        <v>5500</v>
      </c>
      <c r="E7" s="48">
        <v>6033</v>
      </c>
      <c r="F7" s="31"/>
    </row>
    <row r="8" spans="1:6" s="30" customFormat="1" ht="14.25" thickBot="1" x14ac:dyDescent="0.45">
      <c r="A8" s="8" t="s">
        <v>10</v>
      </c>
      <c r="B8" s="44">
        <v>2896</v>
      </c>
      <c r="C8" s="41">
        <f>SUM(D8:E8)</f>
        <v>5893</v>
      </c>
      <c r="D8" s="47">
        <v>2797</v>
      </c>
      <c r="E8" s="48">
        <v>3096</v>
      </c>
      <c r="F8" s="31"/>
    </row>
    <row r="9" spans="1:6" s="30" customFormat="1" ht="14.25" thickTop="1" x14ac:dyDescent="0.4">
      <c r="A9" s="9" t="s">
        <v>11</v>
      </c>
      <c r="B9" s="27">
        <f>SUM(B5:B8)</f>
        <v>51063</v>
      </c>
      <c r="C9" s="27">
        <f>SUM(C5:C8)</f>
        <v>99530</v>
      </c>
      <c r="D9" s="27">
        <f>SUM(D5:D8)</f>
        <v>47699</v>
      </c>
      <c r="E9" s="27">
        <f>SUM(E5:E8)</f>
        <v>51831</v>
      </c>
    </row>
    <row r="10" spans="1:6" s="30" customFormat="1" ht="13.5" x14ac:dyDescent="0.4">
      <c r="A10" s="2"/>
      <c r="B10" s="2"/>
      <c r="C10" s="2"/>
      <c r="D10" s="2"/>
      <c r="E10" s="2"/>
    </row>
    <row r="11" spans="1:6" s="30" customFormat="1" ht="13.5" x14ac:dyDescent="0.4">
      <c r="A11" s="63" t="s">
        <v>12</v>
      </c>
      <c r="B11" s="63"/>
      <c r="C11" s="63"/>
      <c r="D11" s="63"/>
      <c r="E11" s="63"/>
    </row>
    <row r="12" spans="1:6" s="30" customFormat="1" ht="13.5" x14ac:dyDescent="0.4">
      <c r="A12" s="64" t="s">
        <v>13</v>
      </c>
      <c r="B12" s="66" t="s">
        <v>3</v>
      </c>
      <c r="C12" s="67"/>
      <c r="D12" s="67"/>
      <c r="E12" s="68"/>
    </row>
    <row r="13" spans="1:6" s="30" customFormat="1" ht="14.25" thickBot="1" x14ac:dyDescent="0.45">
      <c r="A13" s="65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30" customFormat="1" ht="14.25" thickTop="1" x14ac:dyDescent="0.4">
      <c r="A14" s="7" t="s">
        <v>7</v>
      </c>
      <c r="B14" s="23">
        <f>B5</f>
        <v>40908</v>
      </c>
      <c r="C14" s="43">
        <v>40945</v>
      </c>
      <c r="D14" s="24">
        <f>B14-C14</f>
        <v>-37</v>
      </c>
      <c r="E14" s="14">
        <f>+D14/C14</f>
        <v>-9.0365123946757847E-4</v>
      </c>
    </row>
    <row r="15" spans="1:6" s="30" customFormat="1" ht="13.5" x14ac:dyDescent="0.4">
      <c r="A15" s="8" t="s">
        <v>8</v>
      </c>
      <c r="B15" s="25">
        <f>B6</f>
        <v>1467</v>
      </c>
      <c r="C15" s="44">
        <v>1479</v>
      </c>
      <c r="D15" s="26">
        <f>B15-C15</f>
        <v>-12</v>
      </c>
      <c r="E15" s="15">
        <f>+D15/C15</f>
        <v>-8.1135902636916835E-3</v>
      </c>
    </row>
    <row r="16" spans="1:6" s="30" customFormat="1" ht="13.5" x14ac:dyDescent="0.4">
      <c r="A16" s="8" t="s">
        <v>9</v>
      </c>
      <c r="B16" s="25">
        <f>B7</f>
        <v>5792</v>
      </c>
      <c r="C16" s="44">
        <v>5805</v>
      </c>
      <c r="D16" s="26">
        <f>B16-C16</f>
        <v>-13</v>
      </c>
      <c r="E16" s="15">
        <f>+D16/C16</f>
        <v>-2.2394487510766581E-3</v>
      </c>
    </row>
    <row r="17" spans="1:5" s="30" customFormat="1" ht="14.25" thickBot="1" x14ac:dyDescent="0.45">
      <c r="A17" s="8" t="s">
        <v>10</v>
      </c>
      <c r="B17" s="25">
        <f>B8</f>
        <v>2896</v>
      </c>
      <c r="C17" s="44">
        <v>2904</v>
      </c>
      <c r="D17" s="26">
        <f>B17-C17</f>
        <v>-8</v>
      </c>
      <c r="E17" s="15">
        <f>+D17/C17</f>
        <v>-2.7548209366391185E-3</v>
      </c>
    </row>
    <row r="18" spans="1:5" s="30" customFormat="1" ht="14.25" thickTop="1" x14ac:dyDescent="0.4">
      <c r="A18" s="9" t="s">
        <v>18</v>
      </c>
      <c r="B18" s="22">
        <f>B9</f>
        <v>51063</v>
      </c>
      <c r="C18" s="22">
        <f>SUM(C14:C17)</f>
        <v>51133</v>
      </c>
      <c r="D18" s="27">
        <f>SUM(D14:D17)</f>
        <v>-70</v>
      </c>
      <c r="E18" s="16">
        <f>+D18/C18</f>
        <v>-1.3689789372812078E-3</v>
      </c>
    </row>
    <row r="19" spans="1:5" s="30" customFormat="1" ht="13.5" x14ac:dyDescent="0.4">
      <c r="A19" s="69" t="s">
        <v>19</v>
      </c>
      <c r="B19" s="69"/>
      <c r="C19" s="69"/>
      <c r="D19" s="69"/>
      <c r="E19" s="69"/>
    </row>
    <row r="20" spans="1:5" s="30" customFormat="1" ht="13.5" x14ac:dyDescent="0.4">
      <c r="A20" s="2"/>
      <c r="B20" s="2"/>
      <c r="C20" s="2"/>
      <c r="D20" s="2"/>
      <c r="E20" s="2"/>
    </row>
    <row r="21" spans="1:5" s="30" customFormat="1" ht="13.5" x14ac:dyDescent="0.4">
      <c r="A21" s="64" t="s">
        <v>13</v>
      </c>
      <c r="B21" s="66" t="s">
        <v>4</v>
      </c>
      <c r="C21" s="67"/>
      <c r="D21" s="67"/>
      <c r="E21" s="68"/>
    </row>
    <row r="22" spans="1:5" s="30" customFormat="1" ht="14.25" thickBot="1" x14ac:dyDescent="0.45">
      <c r="A22" s="65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30" customFormat="1" ht="14.25" thickTop="1" x14ac:dyDescent="0.4">
      <c r="A23" s="7" t="s">
        <v>7</v>
      </c>
      <c r="B23" s="25">
        <f>C5</f>
        <v>79491</v>
      </c>
      <c r="C23" s="49">
        <v>79563</v>
      </c>
      <c r="D23" s="24">
        <f>B23-C23</f>
        <v>-72</v>
      </c>
      <c r="E23" s="14">
        <f>+D23/C23</f>
        <v>-9.0494325251687347E-4</v>
      </c>
    </row>
    <row r="24" spans="1:5" s="30" customFormat="1" ht="13.5" x14ac:dyDescent="0.4">
      <c r="A24" s="8" t="s">
        <v>8</v>
      </c>
      <c r="B24" s="28">
        <f>C6</f>
        <v>2613</v>
      </c>
      <c r="C24" s="47">
        <v>2627</v>
      </c>
      <c r="D24" s="26">
        <f>B24-C24</f>
        <v>-14</v>
      </c>
      <c r="E24" s="15">
        <f>+D24/C24</f>
        <v>-5.3292729349067374E-3</v>
      </c>
    </row>
    <row r="25" spans="1:5" s="30" customFormat="1" ht="13.5" x14ac:dyDescent="0.4">
      <c r="A25" s="8" t="s">
        <v>9</v>
      </c>
      <c r="B25" s="28">
        <f>C7</f>
        <v>11533</v>
      </c>
      <c r="C25" s="47">
        <v>11541</v>
      </c>
      <c r="D25" s="26">
        <f>B25-C25</f>
        <v>-8</v>
      </c>
      <c r="E25" s="15">
        <f>+D25/C25</f>
        <v>-6.9318083354995232E-4</v>
      </c>
    </row>
    <row r="26" spans="1:5" s="30" customFormat="1" ht="14.25" thickBot="1" x14ac:dyDescent="0.45">
      <c r="A26" s="8" t="s">
        <v>10</v>
      </c>
      <c r="B26" s="28">
        <f>C8</f>
        <v>5893</v>
      </c>
      <c r="C26" s="50">
        <v>5901</v>
      </c>
      <c r="D26" s="26">
        <f>B26-C26</f>
        <v>-8</v>
      </c>
      <c r="E26" s="15">
        <f>+D26/C26</f>
        <v>-1.3557024233180816E-3</v>
      </c>
    </row>
    <row r="27" spans="1:5" s="30" customFormat="1" ht="14.25" thickTop="1" x14ac:dyDescent="0.4">
      <c r="A27" s="9" t="s">
        <v>18</v>
      </c>
      <c r="B27" s="22">
        <f>C9</f>
        <v>99530</v>
      </c>
      <c r="C27" s="27">
        <f>SUM(C23:C26)</f>
        <v>99632</v>
      </c>
      <c r="D27" s="27">
        <f>SUM(D23:D26)</f>
        <v>-102</v>
      </c>
      <c r="E27" s="16">
        <f>+D27/C27</f>
        <v>-1.023767464268508E-3</v>
      </c>
    </row>
    <row r="28" spans="1:5" s="30" customFormat="1" ht="13.5" x14ac:dyDescent="0.4">
      <c r="A28" s="69" t="s">
        <v>20</v>
      </c>
      <c r="B28" s="69"/>
      <c r="C28" s="69"/>
      <c r="D28" s="69"/>
      <c r="E28" s="69"/>
    </row>
    <row r="29" spans="1:5" s="30" customFormat="1" ht="14.25" thickBot="1" x14ac:dyDescent="0.45">
      <c r="A29" s="2"/>
      <c r="B29" s="2"/>
      <c r="C29" s="2"/>
      <c r="D29" s="2"/>
      <c r="E29" s="2"/>
    </row>
    <row r="30" spans="1:5" s="30" customFormat="1" ht="14.25" thickBot="1" x14ac:dyDescent="0.45">
      <c r="A30" s="2"/>
      <c r="B30" s="57" t="s">
        <v>21</v>
      </c>
      <c r="C30" s="58"/>
      <c r="D30" s="59"/>
      <c r="E30" s="2"/>
    </row>
    <row r="31" spans="1:5" s="30" customFormat="1" ht="14.25" thickBot="1" x14ac:dyDescent="0.45">
      <c r="A31" s="2"/>
      <c r="B31" s="32" t="s">
        <v>22</v>
      </c>
      <c r="C31" s="32" t="s">
        <v>23</v>
      </c>
      <c r="D31" s="32" t="s">
        <v>24</v>
      </c>
      <c r="E31" s="2"/>
    </row>
    <row r="32" spans="1:5" s="30" customFormat="1" ht="14.25" thickBot="1" x14ac:dyDescent="0.45">
      <c r="A32" s="2"/>
      <c r="B32" s="51">
        <v>77</v>
      </c>
      <c r="C32" s="51">
        <v>150</v>
      </c>
      <c r="D32" s="33">
        <f>B32-C32</f>
        <v>-73</v>
      </c>
      <c r="E32" s="2"/>
    </row>
    <row r="33" spans="1:5" s="30" customFormat="1" ht="14.25" thickBot="1" x14ac:dyDescent="0.45">
      <c r="A33" s="2"/>
      <c r="B33" s="57" t="s">
        <v>25</v>
      </c>
      <c r="C33" s="58"/>
      <c r="D33" s="59"/>
      <c r="E33" s="2"/>
    </row>
    <row r="34" spans="1:5" s="30" customFormat="1" ht="14.25" thickBot="1" x14ac:dyDescent="0.45">
      <c r="A34" s="2"/>
      <c r="B34" s="32" t="s">
        <v>26</v>
      </c>
      <c r="C34" s="32" t="s">
        <v>27</v>
      </c>
      <c r="D34" s="32" t="s">
        <v>24</v>
      </c>
      <c r="E34" s="2"/>
    </row>
    <row r="35" spans="1:5" s="30" customFormat="1" ht="14.25" thickBot="1" x14ac:dyDescent="0.45">
      <c r="A35" s="2"/>
      <c r="B35" s="51">
        <v>180</v>
      </c>
      <c r="C35" s="52">
        <v>209</v>
      </c>
      <c r="D35" s="33">
        <f>B35-C35</f>
        <v>-29</v>
      </c>
      <c r="E35" s="2"/>
    </row>
    <row r="36" spans="1:5" s="30" customFormat="1" ht="14.25" thickBot="1" x14ac:dyDescent="0.45">
      <c r="A36" s="2"/>
      <c r="B36" s="60" t="s">
        <v>28</v>
      </c>
      <c r="C36" s="61"/>
      <c r="D36" s="34">
        <f>D32+D35</f>
        <v>-102</v>
      </c>
      <c r="E36" s="2" t="str">
        <f>IF(D27=D36,"","D27セルと不一致")</f>
        <v/>
      </c>
    </row>
    <row r="37" spans="1:5" s="30" customFormat="1" ht="14.25" thickBot="1" x14ac:dyDescent="0.45">
      <c r="A37" s="2"/>
      <c r="B37" s="60" t="s">
        <v>29</v>
      </c>
      <c r="C37" s="61"/>
      <c r="D37" s="53">
        <v>-1070</v>
      </c>
      <c r="E37" s="2"/>
    </row>
    <row r="38" spans="1:5" s="30" customFormat="1" ht="13.5" x14ac:dyDescent="0.4">
      <c r="A38" s="2"/>
      <c r="B38" s="35"/>
      <c r="C38" s="35"/>
      <c r="D38" s="36"/>
      <c r="E38" s="2"/>
    </row>
    <row r="39" spans="1:5" s="30" customFormat="1" ht="14.25" thickBot="1" x14ac:dyDescent="0.45">
      <c r="A39" s="2"/>
      <c r="B39" s="2"/>
      <c r="C39" s="2"/>
      <c r="D39" s="2"/>
      <c r="E39" s="2"/>
    </row>
    <row r="40" spans="1:5" s="30" customFormat="1" ht="14.25" thickBot="1" x14ac:dyDescent="0.45">
      <c r="A40" s="2"/>
      <c r="B40" s="2"/>
      <c r="C40" s="18" t="s">
        <v>30</v>
      </c>
      <c r="D40" s="20" t="s">
        <v>31</v>
      </c>
      <c r="E40" s="2"/>
    </row>
    <row r="41" spans="1:5" s="30" customFormat="1" ht="14.25" thickTop="1" x14ac:dyDescent="0.4">
      <c r="A41" s="2"/>
      <c r="B41" s="2"/>
      <c r="C41" s="37" t="s">
        <v>32</v>
      </c>
      <c r="D41" s="54">
        <v>14668</v>
      </c>
      <c r="E41" s="2"/>
    </row>
    <row r="42" spans="1:5" s="30" customFormat="1" ht="13.5" x14ac:dyDescent="0.4">
      <c r="A42" s="2"/>
      <c r="B42" s="2"/>
      <c r="C42" s="38" t="s">
        <v>33</v>
      </c>
      <c r="D42" s="55">
        <v>54307</v>
      </c>
      <c r="E42" s="2"/>
    </row>
    <row r="43" spans="1:5" s="30" customFormat="1" ht="13.5" x14ac:dyDescent="0.4">
      <c r="A43" s="2"/>
      <c r="B43" s="2"/>
      <c r="C43" s="38" t="s">
        <v>34</v>
      </c>
      <c r="D43" s="55">
        <v>30555</v>
      </c>
      <c r="E43" s="2"/>
    </row>
    <row r="44" spans="1:5" s="30" customFormat="1" ht="13.5" x14ac:dyDescent="0.4">
      <c r="A44" s="2"/>
      <c r="B44" s="2"/>
      <c r="C44" s="38" t="s">
        <v>0</v>
      </c>
      <c r="D44" s="39">
        <f>SUM(D41:D43)</f>
        <v>99530</v>
      </c>
      <c r="E44" s="2"/>
    </row>
    <row r="45" spans="1:5" s="30" customFormat="1" ht="13.5" x14ac:dyDescent="0.4">
      <c r="A45" s="2"/>
      <c r="B45" s="2"/>
      <c r="C45" s="38" t="s">
        <v>1</v>
      </c>
      <c r="D45" s="40">
        <f>D43/D44</f>
        <v>0.30699286647242036</v>
      </c>
      <c r="E45" s="2"/>
    </row>
    <row r="46" spans="1:5" s="30" customFormat="1" ht="14.25" customHeight="1" thickBot="1" x14ac:dyDescent="0.45">
      <c r="A46" s="2"/>
      <c r="B46" s="2"/>
      <c r="C46" s="19" t="s">
        <v>35</v>
      </c>
      <c r="D46" s="56">
        <v>47.79</v>
      </c>
      <c r="E46" s="2"/>
    </row>
  </sheetData>
  <mergeCells count="1">
    <mergeCell ref="A1:E1"/>
  </mergeCells>
  <phoneticPr fontId="7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6"/>
  <sheetViews>
    <sheetView view="pageBreakPreview" zoomScaleNormal="100" zoomScaleSheetLayoutView="100" workbookViewId="0">
      <selection activeCell="C33" sqref="C33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29"/>
  </cols>
  <sheetData>
    <row r="1" spans="1:6" ht="19.5" x14ac:dyDescent="0.4">
      <c r="A1" s="70" t="s">
        <v>36</v>
      </c>
      <c r="B1" s="70"/>
      <c r="C1" s="70"/>
      <c r="D1" s="70"/>
      <c r="E1" s="70"/>
    </row>
    <row r="2" spans="1:6" s="30" customFormat="1" ht="13.5" x14ac:dyDescent="0.4">
      <c r="A2" s="2"/>
      <c r="B2" s="2"/>
      <c r="C2" s="2"/>
      <c r="E2" s="62" t="s">
        <v>46</v>
      </c>
    </row>
    <row r="3" spans="1:6" s="30" customFormat="1" ht="13.5" x14ac:dyDescent="0.4">
      <c r="A3" s="2"/>
      <c r="B3" s="2"/>
      <c r="C3" s="2"/>
      <c r="D3" s="62"/>
      <c r="E3" s="62"/>
    </row>
    <row r="4" spans="1:6" s="30" customFormat="1" ht="14.25" thickBot="1" x14ac:dyDescent="0.4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</row>
    <row r="5" spans="1:6" s="30" customFormat="1" ht="14.25" thickTop="1" x14ac:dyDescent="0.4">
      <c r="A5" s="7" t="s">
        <v>7</v>
      </c>
      <c r="B5" s="43">
        <v>41137</v>
      </c>
      <c r="C5" s="42">
        <f>SUM(D5:E5)</f>
        <v>78966</v>
      </c>
      <c r="D5" s="45">
        <v>37863</v>
      </c>
      <c r="E5" s="46">
        <v>41103</v>
      </c>
      <c r="F5" s="31"/>
    </row>
    <row r="6" spans="1:6" s="30" customFormat="1" ht="13.5" x14ac:dyDescent="0.4">
      <c r="A6" s="8" t="s">
        <v>8</v>
      </c>
      <c r="B6" s="44">
        <v>1447</v>
      </c>
      <c r="C6" s="21">
        <f>SUM(D6:E6)</f>
        <v>2521</v>
      </c>
      <c r="D6" s="47">
        <v>1200</v>
      </c>
      <c r="E6" s="48">
        <v>1321</v>
      </c>
      <c r="F6" s="31"/>
    </row>
    <row r="7" spans="1:6" s="30" customFormat="1" ht="13.5" x14ac:dyDescent="0.4">
      <c r="A7" s="8" t="s">
        <v>9</v>
      </c>
      <c r="B7" s="44">
        <v>5775</v>
      </c>
      <c r="C7" s="21">
        <f>SUM(D7:E7)</f>
        <v>11411</v>
      </c>
      <c r="D7" s="47">
        <v>5440</v>
      </c>
      <c r="E7" s="48">
        <v>5971</v>
      </c>
      <c r="F7" s="31"/>
    </row>
    <row r="8" spans="1:6" s="30" customFormat="1" ht="14.25" thickBot="1" x14ac:dyDescent="0.45">
      <c r="A8" s="8" t="s">
        <v>10</v>
      </c>
      <c r="B8" s="44">
        <v>2863</v>
      </c>
      <c r="C8" s="41">
        <f>SUM(D8:E8)</f>
        <v>5776</v>
      </c>
      <c r="D8" s="47">
        <v>2748</v>
      </c>
      <c r="E8" s="48">
        <v>3028</v>
      </c>
      <c r="F8" s="31"/>
    </row>
    <row r="9" spans="1:6" s="30" customFormat="1" ht="14.25" thickTop="1" x14ac:dyDescent="0.4">
      <c r="A9" s="9" t="s">
        <v>11</v>
      </c>
      <c r="B9" s="27">
        <f>SUM(B5:B8)</f>
        <v>51222</v>
      </c>
      <c r="C9" s="27">
        <f>SUM(C5:C8)</f>
        <v>98674</v>
      </c>
      <c r="D9" s="27">
        <f>SUM(D5:D8)</f>
        <v>47251</v>
      </c>
      <c r="E9" s="27">
        <f>SUM(E5:E8)</f>
        <v>51423</v>
      </c>
    </row>
    <row r="10" spans="1:6" s="30" customFormat="1" ht="13.5" x14ac:dyDescent="0.4">
      <c r="A10" s="2"/>
      <c r="B10" s="2"/>
      <c r="C10" s="2"/>
      <c r="D10" s="2"/>
      <c r="E10" s="2"/>
    </row>
    <row r="11" spans="1:6" s="30" customFormat="1" ht="13.5" x14ac:dyDescent="0.4">
      <c r="A11" s="63" t="s">
        <v>12</v>
      </c>
      <c r="B11" s="63"/>
      <c r="C11" s="63"/>
      <c r="D11" s="63"/>
      <c r="E11" s="63"/>
    </row>
    <row r="12" spans="1:6" s="30" customFormat="1" ht="13.5" x14ac:dyDescent="0.4">
      <c r="A12" s="64" t="s">
        <v>13</v>
      </c>
      <c r="B12" s="66" t="s">
        <v>3</v>
      </c>
      <c r="C12" s="67"/>
      <c r="D12" s="67"/>
      <c r="E12" s="68"/>
    </row>
    <row r="13" spans="1:6" s="30" customFormat="1" ht="14.25" thickBot="1" x14ac:dyDescent="0.45">
      <c r="A13" s="65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30" customFormat="1" ht="14.25" thickTop="1" x14ac:dyDescent="0.4">
      <c r="A14" s="7" t="s">
        <v>7</v>
      </c>
      <c r="B14" s="23">
        <f>B5</f>
        <v>41137</v>
      </c>
      <c r="C14" s="43">
        <v>41103</v>
      </c>
      <c r="D14" s="24">
        <f>B14-C14</f>
        <v>34</v>
      </c>
      <c r="E14" s="14">
        <f>+D14/C14</f>
        <v>8.2719022942364306E-4</v>
      </c>
    </row>
    <row r="15" spans="1:6" s="30" customFormat="1" ht="13.5" x14ac:dyDescent="0.4">
      <c r="A15" s="8" t="s">
        <v>8</v>
      </c>
      <c r="B15" s="25">
        <f>B6</f>
        <v>1447</v>
      </c>
      <c r="C15" s="44">
        <v>1443</v>
      </c>
      <c r="D15" s="26">
        <f>B15-C15</f>
        <v>4</v>
      </c>
      <c r="E15" s="15">
        <f>+D15/C15</f>
        <v>2.772002772002772E-3</v>
      </c>
    </row>
    <row r="16" spans="1:6" s="30" customFormat="1" ht="13.5" x14ac:dyDescent="0.4">
      <c r="A16" s="8" t="s">
        <v>9</v>
      </c>
      <c r="B16" s="25">
        <f>B7</f>
        <v>5775</v>
      </c>
      <c r="C16" s="44">
        <v>5781</v>
      </c>
      <c r="D16" s="26">
        <f>B16-C16</f>
        <v>-6</v>
      </c>
      <c r="E16" s="15">
        <f>+D16/C16</f>
        <v>-1.0378827192527244E-3</v>
      </c>
    </row>
    <row r="17" spans="1:5" s="30" customFormat="1" ht="14.25" thickBot="1" x14ac:dyDescent="0.45">
      <c r="A17" s="8" t="s">
        <v>10</v>
      </c>
      <c r="B17" s="25">
        <f>B8</f>
        <v>2863</v>
      </c>
      <c r="C17" s="44">
        <v>2869</v>
      </c>
      <c r="D17" s="26">
        <f>B17-C17</f>
        <v>-6</v>
      </c>
      <c r="E17" s="15">
        <f>+D17/C17</f>
        <v>-2.0913210177762286E-3</v>
      </c>
    </row>
    <row r="18" spans="1:5" s="30" customFormat="1" ht="14.25" thickTop="1" x14ac:dyDescent="0.4">
      <c r="A18" s="9" t="s">
        <v>18</v>
      </c>
      <c r="B18" s="22">
        <f>B9</f>
        <v>51222</v>
      </c>
      <c r="C18" s="22">
        <f>SUM(C14:C17)</f>
        <v>51196</v>
      </c>
      <c r="D18" s="27">
        <f>SUM(D14:D17)</f>
        <v>26</v>
      </c>
      <c r="E18" s="16">
        <f>+D18/C18</f>
        <v>5.0785217595124624E-4</v>
      </c>
    </row>
    <row r="19" spans="1:5" s="30" customFormat="1" ht="13.5" x14ac:dyDescent="0.4">
      <c r="A19" s="69" t="s">
        <v>19</v>
      </c>
      <c r="B19" s="69"/>
      <c r="C19" s="69"/>
      <c r="D19" s="69"/>
      <c r="E19" s="69"/>
    </row>
    <row r="20" spans="1:5" s="30" customFormat="1" ht="13.5" x14ac:dyDescent="0.4">
      <c r="A20" s="2"/>
      <c r="B20" s="2"/>
      <c r="C20" s="2"/>
      <c r="D20" s="2"/>
      <c r="E20" s="2"/>
    </row>
    <row r="21" spans="1:5" s="30" customFormat="1" ht="13.5" x14ac:dyDescent="0.4">
      <c r="A21" s="64" t="s">
        <v>13</v>
      </c>
      <c r="B21" s="66" t="s">
        <v>4</v>
      </c>
      <c r="C21" s="67"/>
      <c r="D21" s="67"/>
      <c r="E21" s="68"/>
    </row>
    <row r="22" spans="1:5" s="30" customFormat="1" ht="14.25" thickBot="1" x14ac:dyDescent="0.45">
      <c r="A22" s="65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30" customFormat="1" ht="14.25" thickTop="1" x14ac:dyDescent="0.4">
      <c r="A23" s="7" t="s">
        <v>7</v>
      </c>
      <c r="B23" s="25">
        <f>C5</f>
        <v>78966</v>
      </c>
      <c r="C23" s="49">
        <v>78951</v>
      </c>
      <c r="D23" s="24">
        <f>B23-C23</f>
        <v>15</v>
      </c>
      <c r="E23" s="14">
        <f>+D23/C23</f>
        <v>1.8999126040202151E-4</v>
      </c>
    </row>
    <row r="24" spans="1:5" s="30" customFormat="1" ht="13.5" x14ac:dyDescent="0.4">
      <c r="A24" s="8" t="s">
        <v>8</v>
      </c>
      <c r="B24" s="28">
        <f>C6</f>
        <v>2521</v>
      </c>
      <c r="C24" s="47">
        <v>2520</v>
      </c>
      <c r="D24" s="26">
        <f>B24-C24</f>
        <v>1</v>
      </c>
      <c r="E24" s="15">
        <f>+D24/C24</f>
        <v>3.9682539682539683E-4</v>
      </c>
    </row>
    <row r="25" spans="1:5" s="30" customFormat="1" ht="13.5" x14ac:dyDescent="0.4">
      <c r="A25" s="8" t="s">
        <v>9</v>
      </c>
      <c r="B25" s="28">
        <f>C7</f>
        <v>11411</v>
      </c>
      <c r="C25" s="47">
        <v>11416</v>
      </c>
      <c r="D25" s="26">
        <f>B25-C25</f>
        <v>-5</v>
      </c>
      <c r="E25" s="15">
        <f>+D25/C25</f>
        <v>-4.3798177995795374E-4</v>
      </c>
    </row>
    <row r="26" spans="1:5" s="30" customFormat="1" ht="14.25" thickBot="1" x14ac:dyDescent="0.45">
      <c r="A26" s="8" t="s">
        <v>10</v>
      </c>
      <c r="B26" s="28">
        <f>C8</f>
        <v>5776</v>
      </c>
      <c r="C26" s="50">
        <v>5782</v>
      </c>
      <c r="D26" s="26">
        <f>B26-C26</f>
        <v>-6</v>
      </c>
      <c r="E26" s="15">
        <f>+D26/C26</f>
        <v>-1.0377032168799724E-3</v>
      </c>
    </row>
    <row r="27" spans="1:5" s="30" customFormat="1" ht="14.25" thickTop="1" x14ac:dyDescent="0.4">
      <c r="A27" s="9" t="s">
        <v>18</v>
      </c>
      <c r="B27" s="22">
        <f>C9</f>
        <v>98674</v>
      </c>
      <c r="C27" s="27">
        <f>SUM(C23:C26)</f>
        <v>98669</v>
      </c>
      <c r="D27" s="27">
        <f>SUM(D23:D26)</f>
        <v>5</v>
      </c>
      <c r="E27" s="16">
        <f>+D27/C27</f>
        <v>5.0674477292766728E-5</v>
      </c>
    </row>
    <row r="28" spans="1:5" s="30" customFormat="1" ht="13.5" x14ac:dyDescent="0.4">
      <c r="A28" s="69" t="s">
        <v>20</v>
      </c>
      <c r="B28" s="69"/>
      <c r="C28" s="69"/>
      <c r="D28" s="69"/>
      <c r="E28" s="69"/>
    </row>
    <row r="29" spans="1:5" s="30" customFormat="1" ht="14.25" thickBot="1" x14ac:dyDescent="0.45">
      <c r="A29" s="2"/>
      <c r="B29" s="2"/>
      <c r="C29" s="2"/>
      <c r="D29" s="2"/>
      <c r="E29" s="2"/>
    </row>
    <row r="30" spans="1:5" s="30" customFormat="1" ht="14.25" thickBot="1" x14ac:dyDescent="0.45">
      <c r="A30" s="2"/>
      <c r="B30" s="57" t="s">
        <v>21</v>
      </c>
      <c r="C30" s="58"/>
      <c r="D30" s="59"/>
      <c r="E30" s="2"/>
    </row>
    <row r="31" spans="1:5" s="30" customFormat="1" ht="14.25" thickBot="1" x14ac:dyDescent="0.45">
      <c r="A31" s="2"/>
      <c r="B31" s="32" t="s">
        <v>22</v>
      </c>
      <c r="C31" s="32" t="s">
        <v>23</v>
      </c>
      <c r="D31" s="32" t="s">
        <v>24</v>
      </c>
      <c r="E31" s="2"/>
    </row>
    <row r="32" spans="1:5" s="30" customFormat="1" ht="14.25" thickBot="1" x14ac:dyDescent="0.45">
      <c r="A32" s="2"/>
      <c r="B32" s="51">
        <v>49</v>
      </c>
      <c r="C32" s="51">
        <v>118</v>
      </c>
      <c r="D32" s="33">
        <f>B32-C32</f>
        <v>-69</v>
      </c>
      <c r="E32" s="2"/>
    </row>
    <row r="33" spans="1:5" s="30" customFormat="1" ht="14.25" thickBot="1" x14ac:dyDescent="0.45">
      <c r="A33" s="2"/>
      <c r="B33" s="57" t="s">
        <v>25</v>
      </c>
      <c r="C33" s="58"/>
      <c r="D33" s="59"/>
      <c r="E33" s="2"/>
    </row>
    <row r="34" spans="1:5" s="30" customFormat="1" ht="14.25" thickBot="1" x14ac:dyDescent="0.45">
      <c r="A34" s="2"/>
      <c r="B34" s="32" t="s">
        <v>26</v>
      </c>
      <c r="C34" s="32" t="s">
        <v>27</v>
      </c>
      <c r="D34" s="32" t="s">
        <v>24</v>
      </c>
      <c r="E34" s="2"/>
    </row>
    <row r="35" spans="1:5" s="30" customFormat="1" ht="14.25" thickBot="1" x14ac:dyDescent="0.45">
      <c r="A35" s="2"/>
      <c r="B35" s="51">
        <v>281</v>
      </c>
      <c r="C35" s="52">
        <v>207</v>
      </c>
      <c r="D35" s="33">
        <f>B35-C35</f>
        <v>74</v>
      </c>
      <c r="E35" s="2"/>
    </row>
    <row r="36" spans="1:5" s="30" customFormat="1" ht="14.25" thickBot="1" x14ac:dyDescent="0.45">
      <c r="A36" s="2"/>
      <c r="B36" s="60" t="s">
        <v>28</v>
      </c>
      <c r="C36" s="61"/>
      <c r="D36" s="34">
        <f>D32+D35</f>
        <v>5</v>
      </c>
      <c r="E36" s="2" t="str">
        <f>IF(D27=D36,"","D27セルと不一致")</f>
        <v/>
      </c>
    </row>
    <row r="37" spans="1:5" s="30" customFormat="1" ht="14.25" thickBot="1" x14ac:dyDescent="0.45">
      <c r="A37" s="2"/>
      <c r="B37" s="60" t="s">
        <v>29</v>
      </c>
      <c r="C37" s="61"/>
      <c r="D37" s="53">
        <v>-1061</v>
      </c>
      <c r="E37" s="2"/>
    </row>
    <row r="38" spans="1:5" s="30" customFormat="1" ht="13.5" x14ac:dyDescent="0.4">
      <c r="A38" s="2"/>
      <c r="B38" s="35"/>
      <c r="C38" s="35"/>
      <c r="D38" s="36"/>
      <c r="E38" s="2"/>
    </row>
    <row r="39" spans="1:5" s="30" customFormat="1" ht="14.25" thickBot="1" x14ac:dyDescent="0.45">
      <c r="A39" s="2"/>
      <c r="B39" s="2"/>
      <c r="C39" s="2"/>
      <c r="D39" s="2"/>
      <c r="E39" s="2"/>
    </row>
    <row r="40" spans="1:5" s="30" customFormat="1" ht="14.25" thickBot="1" x14ac:dyDescent="0.45">
      <c r="A40" s="2"/>
      <c r="B40" s="2"/>
      <c r="C40" s="18" t="s">
        <v>30</v>
      </c>
      <c r="D40" s="20" t="s">
        <v>31</v>
      </c>
      <c r="E40" s="2"/>
    </row>
    <row r="41" spans="1:5" s="30" customFormat="1" ht="14.25" thickTop="1" x14ac:dyDescent="0.4">
      <c r="A41" s="2"/>
      <c r="B41" s="2"/>
      <c r="C41" s="37" t="s">
        <v>32</v>
      </c>
      <c r="D41" s="54">
        <v>14264</v>
      </c>
      <c r="E41" s="2"/>
    </row>
    <row r="42" spans="1:5" s="30" customFormat="1" ht="13.5" x14ac:dyDescent="0.4">
      <c r="A42" s="2"/>
      <c r="B42" s="2"/>
      <c r="C42" s="38" t="s">
        <v>33</v>
      </c>
      <c r="D42" s="55">
        <v>53854</v>
      </c>
      <c r="E42" s="2"/>
    </row>
    <row r="43" spans="1:5" s="30" customFormat="1" ht="13.5" x14ac:dyDescent="0.4">
      <c r="A43" s="2"/>
      <c r="B43" s="2"/>
      <c r="C43" s="38" t="s">
        <v>34</v>
      </c>
      <c r="D43" s="55">
        <v>30556</v>
      </c>
      <c r="E43" s="2"/>
    </row>
    <row r="44" spans="1:5" s="30" customFormat="1" ht="13.5" x14ac:dyDescent="0.4">
      <c r="A44" s="2"/>
      <c r="B44" s="2"/>
      <c r="C44" s="38" t="s">
        <v>0</v>
      </c>
      <c r="D44" s="39">
        <f>SUM(D41:D43)</f>
        <v>98674</v>
      </c>
      <c r="E44" s="2"/>
    </row>
    <row r="45" spans="1:5" s="30" customFormat="1" ht="13.5" x14ac:dyDescent="0.4">
      <c r="A45" s="2"/>
      <c r="B45" s="2"/>
      <c r="C45" s="38" t="s">
        <v>1</v>
      </c>
      <c r="D45" s="40">
        <f>D43/D44</f>
        <v>0.30966617346008068</v>
      </c>
      <c r="E45" s="2"/>
    </row>
    <row r="46" spans="1:5" s="30" customFormat="1" ht="14.25" customHeight="1" thickBot="1" x14ac:dyDescent="0.45">
      <c r="A46" s="2"/>
      <c r="B46" s="2"/>
      <c r="C46" s="19" t="s">
        <v>35</v>
      </c>
      <c r="D46" s="56">
        <v>48</v>
      </c>
      <c r="E46" s="2"/>
    </row>
  </sheetData>
  <mergeCells count="1">
    <mergeCell ref="A1:E1"/>
  </mergeCells>
  <phoneticPr fontId="7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6"/>
  <sheetViews>
    <sheetView view="pageBreakPreview" zoomScaleNormal="100" zoomScaleSheetLayoutView="100" workbookViewId="0">
      <selection activeCell="D47" sqref="D47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29"/>
  </cols>
  <sheetData>
    <row r="1" spans="1:6" ht="19.5" x14ac:dyDescent="0.4">
      <c r="A1" s="70" t="s">
        <v>36</v>
      </c>
      <c r="B1" s="70"/>
      <c r="C1" s="70"/>
      <c r="D1" s="70"/>
      <c r="E1" s="70"/>
    </row>
    <row r="2" spans="1:6" s="30" customFormat="1" ht="13.5" x14ac:dyDescent="0.4">
      <c r="A2" s="2"/>
      <c r="B2" s="2"/>
      <c r="C2" s="2"/>
      <c r="E2" s="62" t="s">
        <v>47</v>
      </c>
    </row>
    <row r="3" spans="1:6" s="30" customFormat="1" ht="13.5" x14ac:dyDescent="0.4">
      <c r="A3" s="2"/>
      <c r="B3" s="2"/>
      <c r="C3" s="2"/>
      <c r="D3" s="62"/>
      <c r="E3" s="62"/>
    </row>
    <row r="4" spans="1:6" s="30" customFormat="1" ht="14.25" thickBot="1" x14ac:dyDescent="0.4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</row>
    <row r="5" spans="1:6" s="30" customFormat="1" ht="14.25" thickTop="1" x14ac:dyDescent="0.4">
      <c r="A5" s="7" t="s">
        <v>7</v>
      </c>
      <c r="B5" s="43">
        <v>41143</v>
      </c>
      <c r="C5" s="42">
        <f>SUM(D5:E5)</f>
        <v>78948</v>
      </c>
      <c r="D5" s="45">
        <v>37868</v>
      </c>
      <c r="E5" s="46">
        <v>41080</v>
      </c>
      <c r="F5" s="31"/>
    </row>
    <row r="6" spans="1:6" s="30" customFormat="1" ht="13.5" x14ac:dyDescent="0.4">
      <c r="A6" s="8" t="s">
        <v>8</v>
      </c>
      <c r="B6" s="44">
        <v>1444</v>
      </c>
      <c r="C6" s="21">
        <f>SUM(D6:E6)</f>
        <v>2513</v>
      </c>
      <c r="D6" s="47">
        <v>1196</v>
      </c>
      <c r="E6" s="48">
        <v>1317</v>
      </c>
      <c r="F6" s="31"/>
    </row>
    <row r="7" spans="1:6" s="30" customFormat="1" ht="13.5" x14ac:dyDescent="0.4">
      <c r="A7" s="8" t="s">
        <v>9</v>
      </c>
      <c r="B7" s="44">
        <v>5771</v>
      </c>
      <c r="C7" s="21">
        <f>SUM(D7:E7)</f>
        <v>11396</v>
      </c>
      <c r="D7" s="47">
        <v>5427</v>
      </c>
      <c r="E7" s="48">
        <v>5969</v>
      </c>
      <c r="F7" s="31"/>
    </row>
    <row r="8" spans="1:6" s="30" customFormat="1" ht="14.25" thickBot="1" x14ac:dyDescent="0.45">
      <c r="A8" s="8" t="s">
        <v>10</v>
      </c>
      <c r="B8" s="44">
        <v>2857</v>
      </c>
      <c r="C8" s="41">
        <f>SUM(D8:E8)</f>
        <v>5765</v>
      </c>
      <c r="D8" s="47">
        <v>2746</v>
      </c>
      <c r="E8" s="48">
        <v>3019</v>
      </c>
      <c r="F8" s="31"/>
    </row>
    <row r="9" spans="1:6" s="30" customFormat="1" ht="14.25" thickTop="1" x14ac:dyDescent="0.4">
      <c r="A9" s="9" t="s">
        <v>11</v>
      </c>
      <c r="B9" s="27">
        <f>SUM(B5:B8)</f>
        <v>51215</v>
      </c>
      <c r="C9" s="27">
        <f>SUM(C5:C8)</f>
        <v>98622</v>
      </c>
      <c r="D9" s="27">
        <f>SUM(D5:D8)</f>
        <v>47237</v>
      </c>
      <c r="E9" s="27">
        <f>SUM(E5:E8)</f>
        <v>51385</v>
      </c>
    </row>
    <row r="10" spans="1:6" s="30" customFormat="1" ht="13.5" x14ac:dyDescent="0.4">
      <c r="A10" s="2"/>
      <c r="B10" s="2"/>
      <c r="C10" s="2"/>
      <c r="D10" s="2"/>
      <c r="E10" s="2"/>
    </row>
    <row r="11" spans="1:6" s="30" customFormat="1" ht="13.5" x14ac:dyDescent="0.4">
      <c r="A11" s="63" t="s">
        <v>12</v>
      </c>
      <c r="B11" s="63"/>
      <c r="C11" s="63"/>
      <c r="D11" s="63"/>
      <c r="E11" s="63"/>
    </row>
    <row r="12" spans="1:6" s="30" customFormat="1" ht="13.5" x14ac:dyDescent="0.4">
      <c r="A12" s="64" t="s">
        <v>13</v>
      </c>
      <c r="B12" s="66" t="s">
        <v>3</v>
      </c>
      <c r="C12" s="67"/>
      <c r="D12" s="67"/>
      <c r="E12" s="68"/>
    </row>
    <row r="13" spans="1:6" s="30" customFormat="1" ht="14.25" thickBot="1" x14ac:dyDescent="0.45">
      <c r="A13" s="65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30" customFormat="1" ht="14.25" thickTop="1" x14ac:dyDescent="0.4">
      <c r="A14" s="7" t="s">
        <v>7</v>
      </c>
      <c r="B14" s="23">
        <f>B5</f>
        <v>41143</v>
      </c>
      <c r="C14" s="43">
        <v>41137</v>
      </c>
      <c r="D14" s="24">
        <f>B14-C14</f>
        <v>6</v>
      </c>
      <c r="E14" s="14">
        <f>+D14/C14</f>
        <v>1.4585409728468289E-4</v>
      </c>
    </row>
    <row r="15" spans="1:6" s="30" customFormat="1" ht="13.5" x14ac:dyDescent="0.4">
      <c r="A15" s="8" t="s">
        <v>8</v>
      </c>
      <c r="B15" s="25">
        <f>B6</f>
        <v>1444</v>
      </c>
      <c r="C15" s="44">
        <v>1447</v>
      </c>
      <c r="D15" s="26">
        <f>B15-C15</f>
        <v>-3</v>
      </c>
      <c r="E15" s="15">
        <f>+D15/C15</f>
        <v>-2.0732550103662751E-3</v>
      </c>
    </row>
    <row r="16" spans="1:6" s="30" customFormat="1" ht="13.5" x14ac:dyDescent="0.4">
      <c r="A16" s="8" t="s">
        <v>9</v>
      </c>
      <c r="B16" s="25">
        <f>B7</f>
        <v>5771</v>
      </c>
      <c r="C16" s="44">
        <v>5775</v>
      </c>
      <c r="D16" s="26">
        <f>B16-C16</f>
        <v>-4</v>
      </c>
      <c r="E16" s="15">
        <f>+D16/C16</f>
        <v>-6.9264069264069264E-4</v>
      </c>
    </row>
    <row r="17" spans="1:5" s="30" customFormat="1" ht="14.25" thickBot="1" x14ac:dyDescent="0.45">
      <c r="A17" s="8" t="s">
        <v>10</v>
      </c>
      <c r="B17" s="25">
        <f>B8</f>
        <v>2857</v>
      </c>
      <c r="C17" s="44">
        <v>2863</v>
      </c>
      <c r="D17" s="26">
        <f>B17-C17</f>
        <v>-6</v>
      </c>
      <c r="E17" s="15">
        <f>+D17/C17</f>
        <v>-2.0957038071952499E-3</v>
      </c>
    </row>
    <row r="18" spans="1:5" s="30" customFormat="1" ht="14.25" thickTop="1" x14ac:dyDescent="0.4">
      <c r="A18" s="9" t="s">
        <v>18</v>
      </c>
      <c r="B18" s="22">
        <f>B9</f>
        <v>51215</v>
      </c>
      <c r="C18" s="22">
        <f>SUM(C14:C17)</f>
        <v>51222</v>
      </c>
      <c r="D18" s="27">
        <f>SUM(D14:D17)</f>
        <v>-7</v>
      </c>
      <c r="E18" s="16">
        <f>+D18/C18</f>
        <v>-1.3666002889383468E-4</v>
      </c>
    </row>
    <row r="19" spans="1:5" s="30" customFormat="1" ht="13.5" x14ac:dyDescent="0.4">
      <c r="A19" s="69" t="s">
        <v>19</v>
      </c>
      <c r="B19" s="69"/>
      <c r="C19" s="69"/>
      <c r="D19" s="69"/>
      <c r="E19" s="69"/>
    </row>
    <row r="20" spans="1:5" s="30" customFormat="1" ht="13.5" x14ac:dyDescent="0.4">
      <c r="A20" s="2"/>
      <c r="B20" s="2"/>
      <c r="C20" s="2"/>
      <c r="D20" s="2"/>
      <c r="E20" s="2"/>
    </row>
    <row r="21" spans="1:5" s="30" customFormat="1" ht="13.5" x14ac:dyDescent="0.4">
      <c r="A21" s="64" t="s">
        <v>13</v>
      </c>
      <c r="B21" s="66" t="s">
        <v>4</v>
      </c>
      <c r="C21" s="67"/>
      <c r="D21" s="67"/>
      <c r="E21" s="68"/>
    </row>
    <row r="22" spans="1:5" s="30" customFormat="1" ht="14.25" thickBot="1" x14ac:dyDescent="0.45">
      <c r="A22" s="65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30" customFormat="1" ht="14.25" thickTop="1" x14ac:dyDescent="0.4">
      <c r="A23" s="7" t="s">
        <v>7</v>
      </c>
      <c r="B23" s="25">
        <f>C5</f>
        <v>78948</v>
      </c>
      <c r="C23" s="49">
        <v>78966</v>
      </c>
      <c r="D23" s="24">
        <f>B23-C23</f>
        <v>-18</v>
      </c>
      <c r="E23" s="14">
        <f>+D23/C23</f>
        <v>-2.2794620469569182E-4</v>
      </c>
    </row>
    <row r="24" spans="1:5" s="30" customFormat="1" ht="13.5" x14ac:dyDescent="0.4">
      <c r="A24" s="8" t="s">
        <v>8</v>
      </c>
      <c r="B24" s="28">
        <f>C6</f>
        <v>2513</v>
      </c>
      <c r="C24" s="47">
        <v>2521</v>
      </c>
      <c r="D24" s="26">
        <f>B24-C24</f>
        <v>-8</v>
      </c>
      <c r="E24" s="15">
        <f>+D24/C24</f>
        <v>-3.1733439111463705E-3</v>
      </c>
    </row>
    <row r="25" spans="1:5" s="30" customFormat="1" ht="13.5" x14ac:dyDescent="0.4">
      <c r="A25" s="8" t="s">
        <v>9</v>
      </c>
      <c r="B25" s="28">
        <f>C7</f>
        <v>11396</v>
      </c>
      <c r="C25" s="47">
        <v>11411</v>
      </c>
      <c r="D25" s="26">
        <f>B25-C25</f>
        <v>-15</v>
      </c>
      <c r="E25" s="15">
        <f>+D25/C25</f>
        <v>-1.3145210761545878E-3</v>
      </c>
    </row>
    <row r="26" spans="1:5" s="30" customFormat="1" ht="14.25" thickBot="1" x14ac:dyDescent="0.45">
      <c r="A26" s="8" t="s">
        <v>10</v>
      </c>
      <c r="B26" s="28">
        <f>C8</f>
        <v>5765</v>
      </c>
      <c r="C26" s="50">
        <v>5776</v>
      </c>
      <c r="D26" s="26">
        <f>B26-C26</f>
        <v>-11</v>
      </c>
      <c r="E26" s="15">
        <f>+D26/C26</f>
        <v>-1.904432132963989E-3</v>
      </c>
    </row>
    <row r="27" spans="1:5" s="30" customFormat="1" ht="14.25" thickTop="1" x14ac:dyDescent="0.4">
      <c r="A27" s="9" t="s">
        <v>18</v>
      </c>
      <c r="B27" s="22">
        <f>C9</f>
        <v>98622</v>
      </c>
      <c r="C27" s="27">
        <f>SUM(C23:C26)</f>
        <v>98674</v>
      </c>
      <c r="D27" s="27">
        <f>SUM(D23:D26)</f>
        <v>-52</v>
      </c>
      <c r="E27" s="16">
        <f>+D27/C27</f>
        <v>-5.2698785901047899E-4</v>
      </c>
    </row>
    <row r="28" spans="1:5" s="30" customFormat="1" ht="13.5" x14ac:dyDescent="0.4">
      <c r="A28" s="69" t="s">
        <v>20</v>
      </c>
      <c r="B28" s="69"/>
      <c r="C28" s="69"/>
      <c r="D28" s="69"/>
      <c r="E28" s="69"/>
    </row>
    <row r="29" spans="1:5" s="30" customFormat="1" ht="14.25" thickBot="1" x14ac:dyDescent="0.45">
      <c r="A29" s="2"/>
      <c r="B29" s="2"/>
      <c r="C29" s="2"/>
      <c r="D29" s="2"/>
      <c r="E29" s="2"/>
    </row>
    <row r="30" spans="1:5" s="30" customFormat="1" ht="14.25" thickBot="1" x14ac:dyDescent="0.45">
      <c r="A30" s="2"/>
      <c r="B30" s="57" t="s">
        <v>21</v>
      </c>
      <c r="C30" s="58"/>
      <c r="D30" s="59"/>
      <c r="E30" s="2"/>
    </row>
    <row r="31" spans="1:5" s="30" customFormat="1" ht="14.25" thickBot="1" x14ac:dyDescent="0.45">
      <c r="A31" s="2"/>
      <c r="B31" s="32" t="s">
        <v>22</v>
      </c>
      <c r="C31" s="32" t="s">
        <v>23</v>
      </c>
      <c r="D31" s="32" t="s">
        <v>24</v>
      </c>
      <c r="E31" s="2"/>
    </row>
    <row r="32" spans="1:5" s="30" customFormat="1" ht="14.25" thickBot="1" x14ac:dyDescent="0.45">
      <c r="A32" s="2"/>
      <c r="B32" s="51">
        <v>51</v>
      </c>
      <c r="C32" s="51">
        <v>140</v>
      </c>
      <c r="D32" s="33">
        <f>B32-C32</f>
        <v>-89</v>
      </c>
      <c r="E32" s="2"/>
    </row>
    <row r="33" spans="1:5" s="30" customFormat="1" ht="14.25" thickBot="1" x14ac:dyDescent="0.45">
      <c r="A33" s="2"/>
      <c r="B33" s="57" t="s">
        <v>25</v>
      </c>
      <c r="C33" s="58"/>
      <c r="D33" s="59"/>
      <c r="E33" s="2"/>
    </row>
    <row r="34" spans="1:5" s="30" customFormat="1" ht="14.25" thickBot="1" x14ac:dyDescent="0.45">
      <c r="A34" s="2"/>
      <c r="B34" s="32" t="s">
        <v>26</v>
      </c>
      <c r="C34" s="32" t="s">
        <v>27</v>
      </c>
      <c r="D34" s="32" t="s">
        <v>24</v>
      </c>
      <c r="E34" s="2"/>
    </row>
    <row r="35" spans="1:5" s="30" customFormat="1" ht="14.25" thickBot="1" x14ac:dyDescent="0.45">
      <c r="A35" s="2"/>
      <c r="B35" s="51">
        <v>227</v>
      </c>
      <c r="C35" s="52">
        <v>190</v>
      </c>
      <c r="D35" s="33">
        <f>B35-C35</f>
        <v>37</v>
      </c>
      <c r="E35" s="2"/>
    </row>
    <row r="36" spans="1:5" s="30" customFormat="1" ht="14.25" thickBot="1" x14ac:dyDescent="0.45">
      <c r="A36" s="2"/>
      <c r="B36" s="60" t="s">
        <v>28</v>
      </c>
      <c r="C36" s="61"/>
      <c r="D36" s="34">
        <f>D32+D35</f>
        <v>-52</v>
      </c>
      <c r="E36" s="2" t="str">
        <f>IF(D27=D36,"","D27セルと不一致")</f>
        <v/>
      </c>
    </row>
    <row r="37" spans="1:5" s="30" customFormat="1" ht="14.25" thickBot="1" x14ac:dyDescent="0.45">
      <c r="A37" s="2"/>
      <c r="B37" s="60" t="s">
        <v>29</v>
      </c>
      <c r="C37" s="61"/>
      <c r="D37" s="53">
        <v>-1058</v>
      </c>
      <c r="E37" s="2"/>
    </row>
    <row r="38" spans="1:5" s="30" customFormat="1" ht="13.5" x14ac:dyDescent="0.4">
      <c r="A38" s="2"/>
      <c r="B38" s="35"/>
      <c r="C38" s="35"/>
      <c r="D38" s="36"/>
      <c r="E38" s="2"/>
    </row>
    <row r="39" spans="1:5" s="30" customFormat="1" ht="14.25" thickBot="1" x14ac:dyDescent="0.45">
      <c r="A39" s="2"/>
      <c r="B39" s="2"/>
      <c r="C39" s="2"/>
      <c r="D39" s="2"/>
      <c r="E39" s="2"/>
    </row>
    <row r="40" spans="1:5" s="30" customFormat="1" ht="14.25" thickBot="1" x14ac:dyDescent="0.45">
      <c r="A40" s="2"/>
      <c r="B40" s="2"/>
      <c r="C40" s="18" t="s">
        <v>30</v>
      </c>
      <c r="D40" s="20" t="s">
        <v>31</v>
      </c>
      <c r="E40" s="2"/>
    </row>
    <row r="41" spans="1:5" s="30" customFormat="1" ht="14.25" thickTop="1" x14ac:dyDescent="0.4">
      <c r="A41" s="2"/>
      <c r="B41" s="2"/>
      <c r="C41" s="37" t="s">
        <v>32</v>
      </c>
      <c r="D41" s="54">
        <v>14200</v>
      </c>
      <c r="E41" s="2"/>
    </row>
    <row r="42" spans="1:5" s="30" customFormat="1" ht="13.5" x14ac:dyDescent="0.4">
      <c r="A42" s="2"/>
      <c r="B42" s="2"/>
      <c r="C42" s="38" t="s">
        <v>33</v>
      </c>
      <c r="D42" s="55">
        <v>53895</v>
      </c>
      <c r="E42" s="2"/>
    </row>
    <row r="43" spans="1:5" s="30" customFormat="1" ht="13.5" x14ac:dyDescent="0.4">
      <c r="A43" s="2"/>
      <c r="B43" s="2"/>
      <c r="C43" s="38" t="s">
        <v>34</v>
      </c>
      <c r="D43" s="55">
        <v>30527</v>
      </c>
      <c r="E43" s="2"/>
    </row>
    <row r="44" spans="1:5" s="30" customFormat="1" ht="13.5" x14ac:dyDescent="0.4">
      <c r="A44" s="2"/>
      <c r="B44" s="2"/>
      <c r="C44" s="38" t="s">
        <v>0</v>
      </c>
      <c r="D44" s="39">
        <f>SUM(D41:D43)</f>
        <v>98622</v>
      </c>
      <c r="E44" s="2"/>
    </row>
    <row r="45" spans="1:5" s="30" customFormat="1" ht="13.5" x14ac:dyDescent="0.4">
      <c r="A45" s="2"/>
      <c r="B45" s="2"/>
      <c r="C45" s="38" t="s">
        <v>1</v>
      </c>
      <c r="D45" s="40">
        <f>D43/D44</f>
        <v>0.30953539778142808</v>
      </c>
      <c r="E45" s="2"/>
    </row>
    <row r="46" spans="1:5" s="30" customFormat="1" ht="14.25" customHeight="1" thickBot="1" x14ac:dyDescent="0.45">
      <c r="A46" s="2"/>
      <c r="B46" s="2"/>
      <c r="C46" s="19" t="s">
        <v>35</v>
      </c>
      <c r="D46" s="56">
        <v>48.01</v>
      </c>
      <c r="E46" s="2"/>
    </row>
  </sheetData>
  <mergeCells count="1">
    <mergeCell ref="A1:E1"/>
  </mergeCells>
  <phoneticPr fontId="7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6"/>
  <sheetViews>
    <sheetView tabSelected="1" view="pageBreakPreview" zoomScaleNormal="100" zoomScaleSheetLayoutView="100" workbookViewId="0">
      <selection activeCell="D45" sqref="D45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29"/>
  </cols>
  <sheetData>
    <row r="1" spans="1:6" ht="19.5" x14ac:dyDescent="0.4">
      <c r="A1" s="70" t="s">
        <v>36</v>
      </c>
      <c r="B1" s="70"/>
      <c r="C1" s="70"/>
      <c r="D1" s="70"/>
      <c r="E1" s="70"/>
    </row>
    <row r="2" spans="1:6" s="30" customFormat="1" ht="13.5" x14ac:dyDescent="0.4">
      <c r="A2" s="2"/>
      <c r="B2" s="2"/>
      <c r="C2" s="2"/>
      <c r="E2" s="62" t="s">
        <v>48</v>
      </c>
    </row>
    <row r="3" spans="1:6" s="30" customFormat="1" ht="13.5" x14ac:dyDescent="0.4">
      <c r="A3" s="2"/>
      <c r="B3" s="2"/>
      <c r="C3" s="2"/>
      <c r="D3" s="62"/>
      <c r="E3" s="62"/>
    </row>
    <row r="4" spans="1:6" s="30" customFormat="1" ht="14.25" thickBot="1" x14ac:dyDescent="0.4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</row>
    <row r="5" spans="1:6" s="30" customFormat="1" ht="14.25" thickTop="1" x14ac:dyDescent="0.4">
      <c r="A5" s="7" t="s">
        <v>7</v>
      </c>
      <c r="B5" s="43">
        <v>41125</v>
      </c>
      <c r="C5" s="42">
        <f>SUM(D5:E5)</f>
        <v>78915</v>
      </c>
      <c r="D5" s="45">
        <v>37842</v>
      </c>
      <c r="E5" s="46">
        <v>41073</v>
      </c>
      <c r="F5" s="31"/>
    </row>
    <row r="6" spans="1:6" s="30" customFormat="1" ht="13.5" x14ac:dyDescent="0.4">
      <c r="A6" s="8" t="s">
        <v>8</v>
      </c>
      <c r="B6" s="44">
        <v>1443</v>
      </c>
      <c r="C6" s="21">
        <f>SUM(D6:E6)</f>
        <v>2508</v>
      </c>
      <c r="D6" s="47">
        <v>1195</v>
      </c>
      <c r="E6" s="48">
        <v>1313</v>
      </c>
      <c r="F6" s="31"/>
    </row>
    <row r="7" spans="1:6" s="30" customFormat="1" ht="13.5" x14ac:dyDescent="0.4">
      <c r="A7" s="8" t="s">
        <v>9</v>
      </c>
      <c r="B7" s="44">
        <v>5766</v>
      </c>
      <c r="C7" s="21">
        <f>SUM(D7:E7)</f>
        <v>11399</v>
      </c>
      <c r="D7" s="47">
        <v>5432</v>
      </c>
      <c r="E7" s="48">
        <v>5967</v>
      </c>
      <c r="F7" s="31"/>
    </row>
    <row r="8" spans="1:6" s="30" customFormat="1" ht="14.25" thickBot="1" x14ac:dyDescent="0.45">
      <c r="A8" s="8" t="s">
        <v>10</v>
      </c>
      <c r="B8" s="44">
        <v>2854</v>
      </c>
      <c r="C8" s="41">
        <f>SUM(D8:E8)</f>
        <v>5757</v>
      </c>
      <c r="D8" s="47">
        <v>2738</v>
      </c>
      <c r="E8" s="48">
        <v>3019</v>
      </c>
      <c r="F8" s="31"/>
    </row>
    <row r="9" spans="1:6" s="30" customFormat="1" ht="14.25" thickTop="1" x14ac:dyDescent="0.4">
      <c r="A9" s="9" t="s">
        <v>11</v>
      </c>
      <c r="B9" s="27">
        <f>SUM(B5:B8)</f>
        <v>51188</v>
      </c>
      <c r="C9" s="27">
        <f>SUM(C5:C8)</f>
        <v>98579</v>
      </c>
      <c r="D9" s="27">
        <f>SUM(D5:D8)</f>
        <v>47207</v>
      </c>
      <c r="E9" s="27">
        <f>SUM(E5:E8)</f>
        <v>51372</v>
      </c>
    </row>
    <row r="10" spans="1:6" s="30" customFormat="1" ht="13.5" x14ac:dyDescent="0.4">
      <c r="A10" s="2"/>
      <c r="B10" s="2"/>
      <c r="C10" s="2"/>
      <c r="D10" s="2"/>
      <c r="E10" s="2"/>
    </row>
    <row r="11" spans="1:6" s="30" customFormat="1" ht="13.5" x14ac:dyDescent="0.4">
      <c r="A11" s="63" t="s">
        <v>12</v>
      </c>
      <c r="B11" s="63"/>
      <c r="C11" s="63"/>
      <c r="D11" s="63"/>
      <c r="E11" s="63"/>
    </row>
    <row r="12" spans="1:6" s="30" customFormat="1" ht="13.5" x14ac:dyDescent="0.4">
      <c r="A12" s="64" t="s">
        <v>13</v>
      </c>
      <c r="B12" s="66" t="s">
        <v>3</v>
      </c>
      <c r="C12" s="67"/>
      <c r="D12" s="67"/>
      <c r="E12" s="68"/>
    </row>
    <row r="13" spans="1:6" s="30" customFormat="1" ht="14.25" thickBot="1" x14ac:dyDescent="0.45">
      <c r="A13" s="65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30" customFormat="1" ht="14.25" thickTop="1" x14ac:dyDescent="0.4">
      <c r="A14" s="7" t="s">
        <v>7</v>
      </c>
      <c r="B14" s="23">
        <f>B5</f>
        <v>41125</v>
      </c>
      <c r="C14" s="43">
        <v>41143</v>
      </c>
      <c r="D14" s="24">
        <f>B14-C14</f>
        <v>-18</v>
      </c>
      <c r="E14" s="14">
        <f>+D14/C14</f>
        <v>-4.374984809080524E-4</v>
      </c>
    </row>
    <row r="15" spans="1:6" s="30" customFormat="1" ht="13.5" x14ac:dyDescent="0.4">
      <c r="A15" s="8" t="s">
        <v>8</v>
      </c>
      <c r="B15" s="25">
        <f>B6</f>
        <v>1443</v>
      </c>
      <c r="C15" s="44">
        <v>1444</v>
      </c>
      <c r="D15" s="26">
        <f>B15-C15</f>
        <v>-1</v>
      </c>
      <c r="E15" s="15">
        <f>+D15/C15</f>
        <v>-6.925207756232687E-4</v>
      </c>
    </row>
    <row r="16" spans="1:6" s="30" customFormat="1" ht="13.5" x14ac:dyDescent="0.4">
      <c r="A16" s="8" t="s">
        <v>9</v>
      </c>
      <c r="B16" s="25">
        <f>B7</f>
        <v>5766</v>
      </c>
      <c r="C16" s="44">
        <v>5771</v>
      </c>
      <c r="D16" s="26">
        <f>B16-C16</f>
        <v>-5</v>
      </c>
      <c r="E16" s="15">
        <f>+D16/C16</f>
        <v>-8.6640097036908687E-4</v>
      </c>
    </row>
    <row r="17" spans="1:5" s="30" customFormat="1" ht="14.25" thickBot="1" x14ac:dyDescent="0.45">
      <c r="A17" s="8" t="s">
        <v>10</v>
      </c>
      <c r="B17" s="25">
        <f>B8</f>
        <v>2854</v>
      </c>
      <c r="C17" s="44">
        <v>2857</v>
      </c>
      <c r="D17" s="26">
        <f>B17-C17</f>
        <v>-3</v>
      </c>
      <c r="E17" s="15">
        <f>+D17/C17</f>
        <v>-1.0500525026251313E-3</v>
      </c>
    </row>
    <row r="18" spans="1:5" s="30" customFormat="1" ht="14.25" thickTop="1" x14ac:dyDescent="0.4">
      <c r="A18" s="9" t="s">
        <v>18</v>
      </c>
      <c r="B18" s="22">
        <f>B9</f>
        <v>51188</v>
      </c>
      <c r="C18" s="22">
        <f>SUM(C14:C17)</f>
        <v>51215</v>
      </c>
      <c r="D18" s="27">
        <f>SUM(D14:D17)</f>
        <v>-27</v>
      </c>
      <c r="E18" s="16">
        <f>+D18/C18</f>
        <v>-5.2718930000976276E-4</v>
      </c>
    </row>
    <row r="19" spans="1:5" s="30" customFormat="1" ht="13.5" x14ac:dyDescent="0.4">
      <c r="A19" s="69" t="s">
        <v>19</v>
      </c>
      <c r="B19" s="69"/>
      <c r="C19" s="69"/>
      <c r="D19" s="69"/>
      <c r="E19" s="69"/>
    </row>
    <row r="20" spans="1:5" s="30" customFormat="1" ht="13.5" x14ac:dyDescent="0.4">
      <c r="A20" s="2"/>
      <c r="B20" s="2"/>
      <c r="C20" s="2"/>
      <c r="D20" s="2"/>
      <c r="E20" s="2"/>
    </row>
    <row r="21" spans="1:5" s="30" customFormat="1" ht="13.5" x14ac:dyDescent="0.4">
      <c r="A21" s="64" t="s">
        <v>13</v>
      </c>
      <c r="B21" s="66" t="s">
        <v>4</v>
      </c>
      <c r="C21" s="67"/>
      <c r="D21" s="67"/>
      <c r="E21" s="68"/>
    </row>
    <row r="22" spans="1:5" s="30" customFormat="1" ht="14.25" thickBot="1" x14ac:dyDescent="0.45">
      <c r="A22" s="65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30" customFormat="1" ht="14.25" thickTop="1" x14ac:dyDescent="0.4">
      <c r="A23" s="7" t="s">
        <v>7</v>
      </c>
      <c r="B23" s="25">
        <f>C5</f>
        <v>78915</v>
      </c>
      <c r="C23" s="49">
        <v>78948</v>
      </c>
      <c r="D23" s="24">
        <f>B23-C23</f>
        <v>-33</v>
      </c>
      <c r="E23" s="14">
        <f>+D23/C23</f>
        <v>-4.1799665602675176E-4</v>
      </c>
    </row>
    <row r="24" spans="1:5" s="30" customFormat="1" ht="13.5" x14ac:dyDescent="0.4">
      <c r="A24" s="8" t="s">
        <v>8</v>
      </c>
      <c r="B24" s="28">
        <f>C6</f>
        <v>2508</v>
      </c>
      <c r="C24" s="47">
        <v>2513</v>
      </c>
      <c r="D24" s="26">
        <f>B24-C24</f>
        <v>-5</v>
      </c>
      <c r="E24" s="15">
        <f>+D24/C24</f>
        <v>-1.9896538002387586E-3</v>
      </c>
    </row>
    <row r="25" spans="1:5" s="30" customFormat="1" ht="13.5" x14ac:dyDescent="0.4">
      <c r="A25" s="8" t="s">
        <v>9</v>
      </c>
      <c r="B25" s="28">
        <f>C7</f>
        <v>11399</v>
      </c>
      <c r="C25" s="47">
        <v>11396</v>
      </c>
      <c r="D25" s="26">
        <f>B25-C25</f>
        <v>3</v>
      </c>
      <c r="E25" s="15">
        <f>+D25/C25</f>
        <v>2.6325026325026325E-4</v>
      </c>
    </row>
    <row r="26" spans="1:5" s="30" customFormat="1" ht="14.25" thickBot="1" x14ac:dyDescent="0.45">
      <c r="A26" s="8" t="s">
        <v>10</v>
      </c>
      <c r="B26" s="28">
        <f>C8</f>
        <v>5757</v>
      </c>
      <c r="C26" s="50">
        <v>5765</v>
      </c>
      <c r="D26" s="26">
        <f>B26-C26</f>
        <v>-8</v>
      </c>
      <c r="E26" s="15">
        <f>+D26/C26</f>
        <v>-1.3876843018213356E-3</v>
      </c>
    </row>
    <row r="27" spans="1:5" s="30" customFormat="1" ht="14.25" thickTop="1" x14ac:dyDescent="0.4">
      <c r="A27" s="9" t="s">
        <v>18</v>
      </c>
      <c r="B27" s="22">
        <f>C9</f>
        <v>98579</v>
      </c>
      <c r="C27" s="27">
        <f>SUM(C23:C26)</f>
        <v>98622</v>
      </c>
      <c r="D27" s="27">
        <f>SUM(D23:D26)</f>
        <v>-43</v>
      </c>
      <c r="E27" s="16">
        <f>+D27/C27</f>
        <v>-4.3600819289813631E-4</v>
      </c>
    </row>
    <row r="28" spans="1:5" s="30" customFormat="1" ht="13.5" x14ac:dyDescent="0.4">
      <c r="A28" s="69" t="s">
        <v>20</v>
      </c>
      <c r="B28" s="69"/>
      <c r="C28" s="69"/>
      <c r="D28" s="69"/>
      <c r="E28" s="69"/>
    </row>
    <row r="29" spans="1:5" s="30" customFormat="1" ht="14.25" thickBot="1" x14ac:dyDescent="0.45">
      <c r="A29" s="2"/>
      <c r="B29" s="2"/>
      <c r="C29" s="2"/>
      <c r="D29" s="2"/>
      <c r="E29" s="2"/>
    </row>
    <row r="30" spans="1:5" s="30" customFormat="1" ht="14.25" thickBot="1" x14ac:dyDescent="0.45">
      <c r="A30" s="2"/>
      <c r="B30" s="57" t="s">
        <v>21</v>
      </c>
      <c r="C30" s="58"/>
      <c r="D30" s="59"/>
      <c r="E30" s="2"/>
    </row>
    <row r="31" spans="1:5" s="30" customFormat="1" ht="14.25" thickBot="1" x14ac:dyDescent="0.45">
      <c r="A31" s="2"/>
      <c r="B31" s="32" t="s">
        <v>22</v>
      </c>
      <c r="C31" s="32" t="s">
        <v>23</v>
      </c>
      <c r="D31" s="32" t="s">
        <v>24</v>
      </c>
      <c r="E31" s="2"/>
    </row>
    <row r="32" spans="1:5" s="30" customFormat="1" ht="14.25" thickBot="1" x14ac:dyDescent="0.45">
      <c r="A32" s="2"/>
      <c r="B32" s="51">
        <v>59</v>
      </c>
      <c r="C32" s="51">
        <v>147</v>
      </c>
      <c r="D32" s="33">
        <f>B32-C32</f>
        <v>-88</v>
      </c>
      <c r="E32" s="2"/>
    </row>
    <row r="33" spans="1:5" s="30" customFormat="1" ht="14.25" thickBot="1" x14ac:dyDescent="0.45">
      <c r="A33" s="2"/>
      <c r="B33" s="57" t="s">
        <v>25</v>
      </c>
      <c r="C33" s="58"/>
      <c r="D33" s="59"/>
      <c r="E33" s="2"/>
    </row>
    <row r="34" spans="1:5" s="30" customFormat="1" ht="14.25" thickBot="1" x14ac:dyDescent="0.45">
      <c r="A34" s="2"/>
      <c r="B34" s="32" t="s">
        <v>26</v>
      </c>
      <c r="C34" s="32" t="s">
        <v>27</v>
      </c>
      <c r="D34" s="32" t="s">
        <v>24</v>
      </c>
      <c r="E34" s="2"/>
    </row>
    <row r="35" spans="1:5" s="30" customFormat="1" ht="14.25" thickBot="1" x14ac:dyDescent="0.45">
      <c r="A35" s="2"/>
      <c r="B35" s="51">
        <v>222</v>
      </c>
      <c r="C35" s="52">
        <v>177</v>
      </c>
      <c r="D35" s="33">
        <f>B35-C35</f>
        <v>45</v>
      </c>
      <c r="E35" s="2"/>
    </row>
    <row r="36" spans="1:5" s="30" customFormat="1" ht="14.25" thickBot="1" x14ac:dyDescent="0.45">
      <c r="A36" s="2"/>
      <c r="B36" s="60" t="s">
        <v>28</v>
      </c>
      <c r="C36" s="61"/>
      <c r="D36" s="34">
        <f>D32+D35</f>
        <v>-43</v>
      </c>
      <c r="E36" s="2" t="str">
        <f>IF(D27=D36,"","D27セルと不一致")</f>
        <v/>
      </c>
    </row>
    <row r="37" spans="1:5" s="30" customFormat="1" ht="14.25" thickBot="1" x14ac:dyDescent="0.45">
      <c r="A37" s="2"/>
      <c r="B37" s="60" t="s">
        <v>29</v>
      </c>
      <c r="C37" s="61"/>
      <c r="D37" s="53">
        <v>-1053</v>
      </c>
      <c r="E37" s="2"/>
    </row>
    <row r="38" spans="1:5" s="30" customFormat="1" ht="13.5" x14ac:dyDescent="0.4">
      <c r="A38" s="2"/>
      <c r="B38" s="35"/>
      <c r="C38" s="35"/>
      <c r="D38" s="36"/>
      <c r="E38" s="2"/>
    </row>
    <row r="39" spans="1:5" s="30" customFormat="1" ht="14.25" thickBot="1" x14ac:dyDescent="0.45">
      <c r="A39" s="2"/>
      <c r="B39" s="2"/>
      <c r="C39" s="2"/>
      <c r="D39" s="2"/>
      <c r="E39" s="2"/>
    </row>
    <row r="40" spans="1:5" s="30" customFormat="1" ht="14.25" thickBot="1" x14ac:dyDescent="0.45">
      <c r="A40" s="2"/>
      <c r="B40" s="2"/>
      <c r="C40" s="18" t="s">
        <v>30</v>
      </c>
      <c r="D40" s="20" t="s">
        <v>31</v>
      </c>
      <c r="E40" s="2"/>
    </row>
    <row r="41" spans="1:5" s="30" customFormat="1" ht="14.25" thickTop="1" x14ac:dyDescent="0.4">
      <c r="A41" s="2"/>
      <c r="B41" s="2"/>
      <c r="C41" s="37" t="s">
        <v>32</v>
      </c>
      <c r="D41" s="54">
        <v>14166</v>
      </c>
      <c r="E41" s="2"/>
    </row>
    <row r="42" spans="1:5" s="30" customFormat="1" ht="13.5" x14ac:dyDescent="0.4">
      <c r="A42" s="2"/>
      <c r="B42" s="2"/>
      <c r="C42" s="38" t="s">
        <v>33</v>
      </c>
      <c r="D42" s="55">
        <v>53889</v>
      </c>
      <c r="E42" s="2"/>
    </row>
    <row r="43" spans="1:5" s="30" customFormat="1" ht="13.5" x14ac:dyDescent="0.4">
      <c r="A43" s="2"/>
      <c r="B43" s="2"/>
      <c r="C43" s="38" t="s">
        <v>34</v>
      </c>
      <c r="D43" s="55">
        <v>30524</v>
      </c>
      <c r="E43" s="2"/>
    </row>
    <row r="44" spans="1:5" s="30" customFormat="1" ht="13.5" x14ac:dyDescent="0.4">
      <c r="A44" s="2"/>
      <c r="B44" s="2"/>
      <c r="C44" s="38" t="s">
        <v>0</v>
      </c>
      <c r="D44" s="39">
        <f>SUM(D41:D43)</f>
        <v>98579</v>
      </c>
      <c r="E44" s="2"/>
    </row>
    <row r="45" spans="1:5" s="30" customFormat="1" ht="13.5" x14ac:dyDescent="0.4">
      <c r="A45" s="2"/>
      <c r="B45" s="2"/>
      <c r="C45" s="38" t="s">
        <v>1</v>
      </c>
      <c r="D45" s="40">
        <f>D43/D44</f>
        <v>0.30963998417512856</v>
      </c>
      <c r="E45" s="2"/>
    </row>
    <row r="46" spans="1:5" s="30" customFormat="1" ht="14.25" customHeight="1" thickBot="1" x14ac:dyDescent="0.45">
      <c r="A46" s="2"/>
      <c r="B46" s="2"/>
      <c r="C46" s="19" t="s">
        <v>35</v>
      </c>
      <c r="D46" s="56">
        <v>48.01</v>
      </c>
      <c r="E46" s="2"/>
    </row>
  </sheetData>
  <mergeCells count="1">
    <mergeCell ref="A1:E1"/>
  </mergeCells>
  <phoneticPr fontId="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6"/>
  <sheetViews>
    <sheetView view="pageBreakPreview" zoomScaleNormal="100" zoomScaleSheetLayoutView="100" workbookViewId="0">
      <selection activeCell="E2" sqref="E2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29"/>
  </cols>
  <sheetData>
    <row r="1" spans="1:6" ht="19.5" x14ac:dyDescent="0.4">
      <c r="A1" s="70" t="s">
        <v>36</v>
      </c>
      <c r="B1" s="70"/>
      <c r="C1" s="70"/>
      <c r="D1" s="70"/>
      <c r="E1" s="70"/>
    </row>
    <row r="2" spans="1:6" s="30" customFormat="1" ht="13.5" x14ac:dyDescent="0.4">
      <c r="A2" s="2"/>
      <c r="B2" s="2"/>
      <c r="C2" s="2"/>
      <c r="E2" s="62" t="s">
        <v>38</v>
      </c>
    </row>
    <row r="3" spans="1:6" s="30" customFormat="1" ht="13.5" x14ac:dyDescent="0.4">
      <c r="A3" s="2"/>
      <c r="B3" s="2"/>
      <c r="C3" s="2"/>
      <c r="D3" s="62"/>
      <c r="E3" s="62"/>
    </row>
    <row r="4" spans="1:6" s="30" customFormat="1" ht="14.25" thickBot="1" x14ac:dyDescent="0.4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</row>
    <row r="5" spans="1:6" s="30" customFormat="1" ht="14.25" thickTop="1" x14ac:dyDescent="0.4">
      <c r="A5" s="7" t="s">
        <v>7</v>
      </c>
      <c r="B5" s="43">
        <v>40896</v>
      </c>
      <c r="C5" s="42">
        <f>SUM(D5:E5)</f>
        <v>79434</v>
      </c>
      <c r="D5" s="45">
        <v>38138</v>
      </c>
      <c r="E5" s="46">
        <v>41296</v>
      </c>
      <c r="F5" s="31"/>
    </row>
    <row r="6" spans="1:6" s="30" customFormat="1" ht="13.5" x14ac:dyDescent="0.4">
      <c r="A6" s="8" t="s">
        <v>8</v>
      </c>
      <c r="B6" s="44">
        <v>1459</v>
      </c>
      <c r="C6" s="21">
        <f>SUM(D6:E6)</f>
        <v>2604</v>
      </c>
      <c r="D6" s="47">
        <v>1241</v>
      </c>
      <c r="E6" s="48">
        <v>1363</v>
      </c>
      <c r="F6" s="31"/>
    </row>
    <row r="7" spans="1:6" s="30" customFormat="1" ht="13.5" x14ac:dyDescent="0.4">
      <c r="A7" s="8" t="s">
        <v>9</v>
      </c>
      <c r="B7" s="44">
        <v>5792</v>
      </c>
      <c r="C7" s="21">
        <f>SUM(D7:E7)</f>
        <v>11537</v>
      </c>
      <c r="D7" s="47">
        <v>5499</v>
      </c>
      <c r="E7" s="48">
        <v>6038</v>
      </c>
      <c r="F7" s="31"/>
    </row>
    <row r="8" spans="1:6" s="30" customFormat="1" ht="14.25" thickBot="1" x14ac:dyDescent="0.45">
      <c r="A8" s="8" t="s">
        <v>10</v>
      </c>
      <c r="B8" s="44">
        <v>2890</v>
      </c>
      <c r="C8" s="41">
        <f>SUM(D8:E8)</f>
        <v>5887</v>
      </c>
      <c r="D8" s="47">
        <v>2791</v>
      </c>
      <c r="E8" s="48">
        <v>3096</v>
      </c>
      <c r="F8" s="31"/>
    </row>
    <row r="9" spans="1:6" s="30" customFormat="1" ht="14.25" thickTop="1" x14ac:dyDescent="0.4">
      <c r="A9" s="9" t="s">
        <v>11</v>
      </c>
      <c r="B9" s="27">
        <f>SUM(B5:B8)</f>
        <v>51037</v>
      </c>
      <c r="C9" s="27">
        <f>SUM(C5:C8)</f>
        <v>99462</v>
      </c>
      <c r="D9" s="27">
        <f>SUM(D5:D8)</f>
        <v>47669</v>
      </c>
      <c r="E9" s="27">
        <f>SUM(E5:E8)</f>
        <v>51793</v>
      </c>
    </row>
    <row r="10" spans="1:6" s="30" customFormat="1" ht="13.5" x14ac:dyDescent="0.4">
      <c r="A10" s="2"/>
      <c r="B10" s="2"/>
      <c r="C10" s="2"/>
      <c r="D10" s="2"/>
      <c r="E10" s="2"/>
    </row>
    <row r="11" spans="1:6" s="30" customFormat="1" ht="13.5" x14ac:dyDescent="0.4">
      <c r="A11" s="63" t="s">
        <v>12</v>
      </c>
      <c r="B11" s="63"/>
      <c r="C11" s="63"/>
      <c r="D11" s="63"/>
      <c r="E11" s="63"/>
    </row>
    <row r="12" spans="1:6" s="30" customFormat="1" ht="13.5" x14ac:dyDescent="0.4">
      <c r="A12" s="64" t="s">
        <v>13</v>
      </c>
      <c r="B12" s="66" t="s">
        <v>3</v>
      </c>
      <c r="C12" s="67"/>
      <c r="D12" s="67"/>
      <c r="E12" s="68"/>
    </row>
    <row r="13" spans="1:6" s="30" customFormat="1" ht="14.25" thickBot="1" x14ac:dyDescent="0.45">
      <c r="A13" s="65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30" customFormat="1" ht="14.25" thickTop="1" x14ac:dyDescent="0.4">
      <c r="A14" s="7" t="s">
        <v>7</v>
      </c>
      <c r="B14" s="23">
        <f>B5</f>
        <v>40896</v>
      </c>
      <c r="C14" s="43">
        <v>40908</v>
      </c>
      <c r="D14" s="24">
        <f>B14-C14</f>
        <v>-12</v>
      </c>
      <c r="E14" s="14">
        <f>+D14/C14</f>
        <v>-2.9334115576415371E-4</v>
      </c>
    </row>
    <row r="15" spans="1:6" s="30" customFormat="1" ht="13.5" x14ac:dyDescent="0.4">
      <c r="A15" s="8" t="s">
        <v>8</v>
      </c>
      <c r="B15" s="25">
        <f>B6</f>
        <v>1459</v>
      </c>
      <c r="C15" s="44">
        <v>1467</v>
      </c>
      <c r="D15" s="26">
        <f>B15-C15</f>
        <v>-8</v>
      </c>
      <c r="E15" s="15">
        <f>+D15/C15</f>
        <v>-5.4533060668029995E-3</v>
      </c>
    </row>
    <row r="16" spans="1:6" s="30" customFormat="1" ht="13.5" x14ac:dyDescent="0.4">
      <c r="A16" s="8" t="s">
        <v>9</v>
      </c>
      <c r="B16" s="25">
        <f>B7</f>
        <v>5792</v>
      </c>
      <c r="C16" s="44">
        <v>5792</v>
      </c>
      <c r="D16" s="26">
        <f>B16-C16</f>
        <v>0</v>
      </c>
      <c r="E16" s="15">
        <f>+D16/C16</f>
        <v>0</v>
      </c>
    </row>
    <row r="17" spans="1:5" s="30" customFormat="1" ht="14.25" thickBot="1" x14ac:dyDescent="0.45">
      <c r="A17" s="8" t="s">
        <v>10</v>
      </c>
      <c r="B17" s="25">
        <f>B8</f>
        <v>2890</v>
      </c>
      <c r="C17" s="44">
        <v>2896</v>
      </c>
      <c r="D17" s="26">
        <f>B17-C17</f>
        <v>-6</v>
      </c>
      <c r="E17" s="15">
        <f>+D17/C17</f>
        <v>-2.0718232044198894E-3</v>
      </c>
    </row>
    <row r="18" spans="1:5" s="30" customFormat="1" ht="14.25" thickTop="1" x14ac:dyDescent="0.4">
      <c r="A18" s="9" t="s">
        <v>18</v>
      </c>
      <c r="B18" s="22">
        <f>B9</f>
        <v>51037</v>
      </c>
      <c r="C18" s="22">
        <f>SUM(C14:C17)</f>
        <v>51063</v>
      </c>
      <c r="D18" s="27">
        <f>SUM(D14:D17)</f>
        <v>-26</v>
      </c>
      <c r="E18" s="16">
        <f>+D18/C18</f>
        <v>-5.0917494075945399E-4</v>
      </c>
    </row>
    <row r="19" spans="1:5" s="30" customFormat="1" ht="13.5" x14ac:dyDescent="0.4">
      <c r="A19" s="69" t="s">
        <v>19</v>
      </c>
      <c r="B19" s="69"/>
      <c r="C19" s="69"/>
      <c r="D19" s="69"/>
      <c r="E19" s="69"/>
    </row>
    <row r="20" spans="1:5" s="30" customFormat="1" ht="13.5" x14ac:dyDescent="0.4">
      <c r="A20" s="2"/>
      <c r="B20" s="2"/>
      <c r="C20" s="2"/>
      <c r="D20" s="2"/>
      <c r="E20" s="2"/>
    </row>
    <row r="21" spans="1:5" s="30" customFormat="1" ht="13.5" x14ac:dyDescent="0.4">
      <c r="A21" s="64" t="s">
        <v>13</v>
      </c>
      <c r="B21" s="66" t="s">
        <v>4</v>
      </c>
      <c r="C21" s="67"/>
      <c r="D21" s="67"/>
      <c r="E21" s="68"/>
    </row>
    <row r="22" spans="1:5" s="30" customFormat="1" ht="14.25" thickBot="1" x14ac:dyDescent="0.45">
      <c r="A22" s="65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30" customFormat="1" ht="14.25" thickTop="1" x14ac:dyDescent="0.4">
      <c r="A23" s="7" t="s">
        <v>7</v>
      </c>
      <c r="B23" s="25">
        <f>C5</f>
        <v>79434</v>
      </c>
      <c r="C23" s="49">
        <v>79491</v>
      </c>
      <c r="D23" s="24">
        <f>B23-C23</f>
        <v>-57</v>
      </c>
      <c r="E23" s="14">
        <f>+D23/C23</f>
        <v>-7.1706230894063477E-4</v>
      </c>
    </row>
    <row r="24" spans="1:5" s="30" customFormat="1" ht="13.5" x14ac:dyDescent="0.4">
      <c r="A24" s="8" t="s">
        <v>8</v>
      </c>
      <c r="B24" s="28">
        <f>C6</f>
        <v>2604</v>
      </c>
      <c r="C24" s="47">
        <v>2613</v>
      </c>
      <c r="D24" s="26">
        <f>B24-C24</f>
        <v>-9</v>
      </c>
      <c r="E24" s="15">
        <f>+D24/C24</f>
        <v>-3.4443168771526979E-3</v>
      </c>
    </row>
    <row r="25" spans="1:5" s="30" customFormat="1" ht="13.5" x14ac:dyDescent="0.4">
      <c r="A25" s="8" t="s">
        <v>9</v>
      </c>
      <c r="B25" s="28">
        <f>C7</f>
        <v>11537</v>
      </c>
      <c r="C25" s="47">
        <v>11533</v>
      </c>
      <c r="D25" s="26">
        <f>B25-C25</f>
        <v>4</v>
      </c>
      <c r="E25" s="15">
        <f>+D25/C25</f>
        <v>3.468308332610769E-4</v>
      </c>
    </row>
    <row r="26" spans="1:5" s="30" customFormat="1" ht="14.25" thickBot="1" x14ac:dyDescent="0.45">
      <c r="A26" s="8" t="s">
        <v>10</v>
      </c>
      <c r="B26" s="28">
        <f>C8</f>
        <v>5887</v>
      </c>
      <c r="C26" s="50">
        <v>5893</v>
      </c>
      <c r="D26" s="26">
        <f>B26-C26</f>
        <v>-6</v>
      </c>
      <c r="E26" s="15">
        <f>+D26/C26</f>
        <v>-1.018157135584592E-3</v>
      </c>
    </row>
    <row r="27" spans="1:5" s="30" customFormat="1" ht="14.25" thickTop="1" x14ac:dyDescent="0.4">
      <c r="A27" s="9" t="s">
        <v>18</v>
      </c>
      <c r="B27" s="22">
        <f>C9</f>
        <v>99462</v>
      </c>
      <c r="C27" s="27">
        <f>SUM(C23:C26)</f>
        <v>99530</v>
      </c>
      <c r="D27" s="27">
        <f>SUM(D23:D26)</f>
        <v>-68</v>
      </c>
      <c r="E27" s="16">
        <f>+D27/C27</f>
        <v>-6.8321109213302525E-4</v>
      </c>
    </row>
    <row r="28" spans="1:5" s="30" customFormat="1" ht="13.5" x14ac:dyDescent="0.4">
      <c r="A28" s="69" t="s">
        <v>20</v>
      </c>
      <c r="B28" s="69"/>
      <c r="C28" s="69"/>
      <c r="D28" s="69"/>
      <c r="E28" s="69"/>
    </row>
    <row r="29" spans="1:5" s="30" customFormat="1" ht="14.25" thickBot="1" x14ac:dyDescent="0.45">
      <c r="A29" s="2"/>
      <c r="B29" s="2"/>
      <c r="C29" s="2"/>
      <c r="D29" s="2"/>
      <c r="E29" s="2"/>
    </row>
    <row r="30" spans="1:5" s="30" customFormat="1" ht="14.25" thickBot="1" x14ac:dyDescent="0.45">
      <c r="A30" s="2"/>
      <c r="B30" s="57" t="s">
        <v>21</v>
      </c>
      <c r="C30" s="58"/>
      <c r="D30" s="59"/>
      <c r="E30" s="2"/>
    </row>
    <row r="31" spans="1:5" s="30" customFormat="1" ht="14.25" thickBot="1" x14ac:dyDescent="0.45">
      <c r="A31" s="2"/>
      <c r="B31" s="32" t="s">
        <v>22</v>
      </c>
      <c r="C31" s="32" t="s">
        <v>23</v>
      </c>
      <c r="D31" s="32" t="s">
        <v>24</v>
      </c>
      <c r="E31" s="2"/>
    </row>
    <row r="32" spans="1:5" s="30" customFormat="1" ht="14.25" thickBot="1" x14ac:dyDescent="0.45">
      <c r="A32" s="2"/>
      <c r="B32" s="51">
        <v>49</v>
      </c>
      <c r="C32" s="51">
        <v>125</v>
      </c>
      <c r="D32" s="33">
        <f>B32-C32</f>
        <v>-76</v>
      </c>
      <c r="E32" s="2"/>
    </row>
    <row r="33" spans="1:5" s="30" customFormat="1" ht="14.25" thickBot="1" x14ac:dyDescent="0.45">
      <c r="A33" s="2"/>
      <c r="B33" s="57" t="s">
        <v>25</v>
      </c>
      <c r="C33" s="58"/>
      <c r="D33" s="59"/>
      <c r="E33" s="2"/>
    </row>
    <row r="34" spans="1:5" s="30" customFormat="1" ht="14.25" thickBot="1" x14ac:dyDescent="0.45">
      <c r="A34" s="2"/>
      <c r="B34" s="32" t="s">
        <v>26</v>
      </c>
      <c r="C34" s="32" t="s">
        <v>27</v>
      </c>
      <c r="D34" s="32" t="s">
        <v>24</v>
      </c>
      <c r="E34" s="2"/>
    </row>
    <row r="35" spans="1:5" s="30" customFormat="1" ht="14.25" thickBot="1" x14ac:dyDescent="0.45">
      <c r="A35" s="2"/>
      <c r="B35" s="51">
        <v>306</v>
      </c>
      <c r="C35" s="52">
        <v>298</v>
      </c>
      <c r="D35" s="33">
        <f>B35-C35</f>
        <v>8</v>
      </c>
      <c r="E35" s="2"/>
    </row>
    <row r="36" spans="1:5" s="30" customFormat="1" ht="14.25" thickBot="1" x14ac:dyDescent="0.45">
      <c r="A36" s="2"/>
      <c r="B36" s="60" t="s">
        <v>28</v>
      </c>
      <c r="C36" s="61"/>
      <c r="D36" s="34">
        <f>D32+D35</f>
        <v>-68</v>
      </c>
      <c r="E36" s="2" t="str">
        <f>IF(D27=D36,"","D27セルと不一致")</f>
        <v/>
      </c>
    </row>
    <row r="37" spans="1:5" s="30" customFormat="1" ht="14.25" thickBot="1" x14ac:dyDescent="0.45">
      <c r="A37" s="2"/>
      <c r="B37" s="60" t="s">
        <v>29</v>
      </c>
      <c r="C37" s="61"/>
      <c r="D37" s="53">
        <v>-1006</v>
      </c>
      <c r="E37" s="2"/>
    </row>
    <row r="38" spans="1:5" s="30" customFormat="1" ht="13.5" x14ac:dyDescent="0.4">
      <c r="A38" s="2"/>
      <c r="B38" s="35"/>
      <c r="C38" s="35"/>
      <c r="D38" s="36"/>
      <c r="E38" s="2"/>
    </row>
    <row r="39" spans="1:5" s="30" customFormat="1" ht="14.25" thickBot="1" x14ac:dyDescent="0.45">
      <c r="A39" s="2"/>
      <c r="B39" s="2"/>
      <c r="C39" s="2"/>
      <c r="D39" s="2"/>
      <c r="E39" s="2"/>
    </row>
    <row r="40" spans="1:5" s="30" customFormat="1" ht="14.25" thickBot="1" x14ac:dyDescent="0.45">
      <c r="A40" s="2"/>
      <c r="B40" s="2"/>
      <c r="C40" s="18" t="s">
        <v>30</v>
      </c>
      <c r="D40" s="20" t="s">
        <v>31</v>
      </c>
      <c r="E40" s="2"/>
    </row>
    <row r="41" spans="1:5" s="30" customFormat="1" ht="14.25" thickTop="1" x14ac:dyDescent="0.4">
      <c r="A41" s="2"/>
      <c r="B41" s="2"/>
      <c r="C41" s="37" t="s">
        <v>32</v>
      </c>
      <c r="D41" s="54">
        <v>14628</v>
      </c>
      <c r="E41" s="2"/>
    </row>
    <row r="42" spans="1:5" s="30" customFormat="1" ht="13.5" x14ac:dyDescent="0.4">
      <c r="A42" s="2"/>
      <c r="B42" s="2"/>
      <c r="C42" s="38" t="s">
        <v>33</v>
      </c>
      <c r="D42" s="55">
        <v>54278</v>
      </c>
      <c r="E42" s="2"/>
    </row>
    <row r="43" spans="1:5" s="30" customFormat="1" ht="13.5" x14ac:dyDescent="0.4">
      <c r="A43" s="2"/>
      <c r="B43" s="2"/>
      <c r="C43" s="38" t="s">
        <v>34</v>
      </c>
      <c r="D43" s="55">
        <v>30556</v>
      </c>
      <c r="E43" s="2"/>
    </row>
    <row r="44" spans="1:5" s="30" customFormat="1" ht="13.5" x14ac:dyDescent="0.4">
      <c r="A44" s="2"/>
      <c r="B44" s="2"/>
      <c r="C44" s="38" t="s">
        <v>0</v>
      </c>
      <c r="D44" s="39">
        <f>SUM(D41:D43)</f>
        <v>99462</v>
      </c>
      <c r="E44" s="2"/>
    </row>
    <row r="45" spans="1:5" s="30" customFormat="1" ht="13.5" x14ac:dyDescent="0.4">
      <c r="A45" s="2"/>
      <c r="B45" s="2"/>
      <c r="C45" s="38" t="s">
        <v>1</v>
      </c>
      <c r="D45" s="40">
        <f>D43/D44</f>
        <v>0.30721280489030989</v>
      </c>
      <c r="E45" s="2"/>
    </row>
    <row r="46" spans="1:5" s="30" customFormat="1" ht="14.25" customHeight="1" thickBot="1" x14ac:dyDescent="0.45">
      <c r="A46" s="2"/>
      <c r="B46" s="2"/>
      <c r="C46" s="19" t="s">
        <v>35</v>
      </c>
      <c r="D46" s="56">
        <v>47.81</v>
      </c>
      <c r="E46" s="2"/>
    </row>
  </sheetData>
  <mergeCells count="1">
    <mergeCell ref="A1:E1"/>
  </mergeCells>
  <phoneticPr fontId="7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6"/>
  <sheetViews>
    <sheetView view="pageBreakPreview" zoomScaleNormal="100" zoomScaleSheetLayoutView="100" workbookViewId="0">
      <selection activeCell="D3" sqref="D3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29"/>
  </cols>
  <sheetData>
    <row r="1" spans="1:6" ht="19.5" x14ac:dyDescent="0.4">
      <c r="A1" s="70" t="s">
        <v>36</v>
      </c>
      <c r="B1" s="70"/>
      <c r="C1" s="70"/>
      <c r="D1" s="70"/>
      <c r="E1" s="70"/>
    </row>
    <row r="2" spans="1:6" s="30" customFormat="1" ht="13.5" x14ac:dyDescent="0.4">
      <c r="A2" s="2"/>
      <c r="B2" s="2"/>
      <c r="C2" s="2"/>
      <c r="E2" s="62" t="s">
        <v>39</v>
      </c>
    </row>
    <row r="3" spans="1:6" s="30" customFormat="1" ht="13.5" x14ac:dyDescent="0.4">
      <c r="A3" s="2"/>
      <c r="B3" s="2"/>
      <c r="C3" s="2"/>
      <c r="D3" s="62"/>
      <c r="E3" s="62"/>
    </row>
    <row r="4" spans="1:6" s="30" customFormat="1" ht="14.25" thickBot="1" x14ac:dyDescent="0.4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</row>
    <row r="5" spans="1:6" s="30" customFormat="1" ht="14.25" thickTop="1" x14ac:dyDescent="0.4">
      <c r="A5" s="7" t="s">
        <v>7</v>
      </c>
      <c r="B5" s="43">
        <v>40637</v>
      </c>
      <c r="C5" s="42">
        <f>SUM(D5:E5)</f>
        <v>78601</v>
      </c>
      <c r="D5" s="45">
        <v>37614</v>
      </c>
      <c r="E5" s="46">
        <v>40987</v>
      </c>
      <c r="F5" s="31"/>
    </row>
    <row r="6" spans="1:6" s="30" customFormat="1" ht="13.5" x14ac:dyDescent="0.4">
      <c r="A6" s="8" t="s">
        <v>8</v>
      </c>
      <c r="B6" s="44">
        <v>1456</v>
      </c>
      <c r="C6" s="21">
        <f>SUM(D6:E6)</f>
        <v>2573</v>
      </c>
      <c r="D6" s="47">
        <v>1221</v>
      </c>
      <c r="E6" s="48">
        <v>1352</v>
      </c>
      <c r="F6" s="31"/>
    </row>
    <row r="7" spans="1:6" s="30" customFormat="1" ht="13.5" x14ac:dyDescent="0.4">
      <c r="A7" s="8" t="s">
        <v>9</v>
      </c>
      <c r="B7" s="44">
        <v>5760</v>
      </c>
      <c r="C7" s="21">
        <f>SUM(D7:E7)</f>
        <v>11434</v>
      </c>
      <c r="D7" s="47">
        <v>5441</v>
      </c>
      <c r="E7" s="48">
        <v>5993</v>
      </c>
      <c r="F7" s="31"/>
    </row>
    <row r="8" spans="1:6" s="30" customFormat="1" ht="14.25" thickBot="1" x14ac:dyDescent="0.45">
      <c r="A8" s="8" t="s">
        <v>10</v>
      </c>
      <c r="B8" s="44">
        <v>2878</v>
      </c>
      <c r="C8" s="41">
        <f>SUM(D8:E8)</f>
        <v>5834</v>
      </c>
      <c r="D8" s="47">
        <v>2761</v>
      </c>
      <c r="E8" s="48">
        <v>3073</v>
      </c>
      <c r="F8" s="31"/>
    </row>
    <row r="9" spans="1:6" s="30" customFormat="1" ht="14.25" thickTop="1" x14ac:dyDescent="0.4">
      <c r="A9" s="9" t="s">
        <v>11</v>
      </c>
      <c r="B9" s="27">
        <f>SUM(B5:B8)</f>
        <v>50731</v>
      </c>
      <c r="C9" s="27">
        <f>SUM(C5:C8)</f>
        <v>98442</v>
      </c>
      <c r="D9" s="27">
        <f>SUM(D5:D8)</f>
        <v>47037</v>
      </c>
      <c r="E9" s="27">
        <f>SUM(E5:E8)</f>
        <v>51405</v>
      </c>
    </row>
    <row r="10" spans="1:6" s="30" customFormat="1" ht="13.5" x14ac:dyDescent="0.4">
      <c r="A10" s="2"/>
      <c r="B10" s="2"/>
      <c r="C10" s="2"/>
      <c r="D10" s="2"/>
      <c r="E10" s="2"/>
    </row>
    <row r="11" spans="1:6" s="30" customFormat="1" ht="13.5" x14ac:dyDescent="0.4">
      <c r="A11" s="63" t="s">
        <v>12</v>
      </c>
      <c r="B11" s="63"/>
      <c r="C11" s="63"/>
      <c r="D11" s="63"/>
      <c r="E11" s="63"/>
    </row>
    <row r="12" spans="1:6" s="30" customFormat="1" ht="13.5" x14ac:dyDescent="0.4">
      <c r="A12" s="64" t="s">
        <v>13</v>
      </c>
      <c r="B12" s="66" t="s">
        <v>3</v>
      </c>
      <c r="C12" s="67"/>
      <c r="D12" s="67"/>
      <c r="E12" s="68"/>
    </row>
    <row r="13" spans="1:6" s="30" customFormat="1" ht="14.25" thickBot="1" x14ac:dyDescent="0.45">
      <c r="A13" s="65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30" customFormat="1" ht="14.25" thickTop="1" x14ac:dyDescent="0.4">
      <c r="A14" s="7" t="s">
        <v>7</v>
      </c>
      <c r="B14" s="23">
        <f>B5</f>
        <v>40637</v>
      </c>
      <c r="C14" s="43">
        <v>40896</v>
      </c>
      <c r="D14" s="24">
        <f>B14-C14</f>
        <v>-259</v>
      </c>
      <c r="E14" s="14">
        <f>+D14/C14</f>
        <v>-6.333137715179969E-3</v>
      </c>
    </row>
    <row r="15" spans="1:6" s="30" customFormat="1" ht="13.5" x14ac:dyDescent="0.4">
      <c r="A15" s="8" t="s">
        <v>8</v>
      </c>
      <c r="B15" s="25">
        <f>B6</f>
        <v>1456</v>
      </c>
      <c r="C15" s="44">
        <v>1459</v>
      </c>
      <c r="D15" s="26">
        <f>B15-C15</f>
        <v>-3</v>
      </c>
      <c r="E15" s="15">
        <f>+D15/C15</f>
        <v>-2.0562028786840301E-3</v>
      </c>
    </row>
    <row r="16" spans="1:6" s="30" customFormat="1" ht="13.5" x14ac:dyDescent="0.4">
      <c r="A16" s="8" t="s">
        <v>9</v>
      </c>
      <c r="B16" s="25">
        <f>B7</f>
        <v>5760</v>
      </c>
      <c r="C16" s="44">
        <v>5792</v>
      </c>
      <c r="D16" s="26">
        <f>B16-C16</f>
        <v>-32</v>
      </c>
      <c r="E16" s="15">
        <f>+D16/C16</f>
        <v>-5.5248618784530384E-3</v>
      </c>
    </row>
    <row r="17" spans="1:5" s="30" customFormat="1" ht="14.25" thickBot="1" x14ac:dyDescent="0.45">
      <c r="A17" s="8" t="s">
        <v>10</v>
      </c>
      <c r="B17" s="25">
        <f>B8</f>
        <v>2878</v>
      </c>
      <c r="C17" s="44">
        <v>2890</v>
      </c>
      <c r="D17" s="26">
        <f>B17-C17</f>
        <v>-12</v>
      </c>
      <c r="E17" s="15">
        <f>+D17/C17</f>
        <v>-4.1522491349480972E-3</v>
      </c>
    </row>
    <row r="18" spans="1:5" s="30" customFormat="1" ht="14.25" thickTop="1" x14ac:dyDescent="0.4">
      <c r="A18" s="9" t="s">
        <v>18</v>
      </c>
      <c r="B18" s="22">
        <f>B9</f>
        <v>50731</v>
      </c>
      <c r="C18" s="22">
        <f>SUM(C14:C17)</f>
        <v>51037</v>
      </c>
      <c r="D18" s="27">
        <f>SUM(D14:D17)</f>
        <v>-306</v>
      </c>
      <c r="E18" s="16">
        <f>+D18/C18</f>
        <v>-5.9956502145502282E-3</v>
      </c>
    </row>
    <row r="19" spans="1:5" s="30" customFormat="1" ht="13.5" x14ac:dyDescent="0.4">
      <c r="A19" s="69" t="s">
        <v>19</v>
      </c>
      <c r="B19" s="69"/>
      <c r="C19" s="69"/>
      <c r="D19" s="69"/>
      <c r="E19" s="69"/>
    </row>
    <row r="20" spans="1:5" s="30" customFormat="1" ht="13.5" x14ac:dyDescent="0.4">
      <c r="A20" s="2"/>
      <c r="B20" s="2"/>
      <c r="C20" s="2"/>
      <c r="D20" s="2"/>
      <c r="E20" s="2"/>
    </row>
    <row r="21" spans="1:5" s="30" customFormat="1" ht="13.5" x14ac:dyDescent="0.4">
      <c r="A21" s="64" t="s">
        <v>13</v>
      </c>
      <c r="B21" s="66" t="s">
        <v>4</v>
      </c>
      <c r="C21" s="67"/>
      <c r="D21" s="67"/>
      <c r="E21" s="68"/>
    </row>
    <row r="22" spans="1:5" s="30" customFormat="1" ht="14.25" thickBot="1" x14ac:dyDescent="0.45">
      <c r="A22" s="65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30" customFormat="1" ht="14.25" thickTop="1" x14ac:dyDescent="0.4">
      <c r="A23" s="7" t="s">
        <v>7</v>
      </c>
      <c r="B23" s="25">
        <f>C5</f>
        <v>78601</v>
      </c>
      <c r="C23" s="49">
        <v>79434</v>
      </c>
      <c r="D23" s="24">
        <f>B23-C23</f>
        <v>-833</v>
      </c>
      <c r="E23" s="14">
        <f>+D23/C23</f>
        <v>-1.0486693355490092E-2</v>
      </c>
    </row>
    <row r="24" spans="1:5" s="30" customFormat="1" ht="13.5" x14ac:dyDescent="0.4">
      <c r="A24" s="8" t="s">
        <v>8</v>
      </c>
      <c r="B24" s="28">
        <f>C6</f>
        <v>2573</v>
      </c>
      <c r="C24" s="47">
        <v>2604</v>
      </c>
      <c r="D24" s="26">
        <f>B24-C24</f>
        <v>-31</v>
      </c>
      <c r="E24" s="15">
        <f>+D24/C24</f>
        <v>-1.1904761904761904E-2</v>
      </c>
    </row>
    <row r="25" spans="1:5" s="30" customFormat="1" ht="13.5" x14ac:dyDescent="0.4">
      <c r="A25" s="8" t="s">
        <v>9</v>
      </c>
      <c r="B25" s="28">
        <f>C7</f>
        <v>11434</v>
      </c>
      <c r="C25" s="47">
        <v>11537</v>
      </c>
      <c r="D25" s="26">
        <f>B25-C25</f>
        <v>-103</v>
      </c>
      <c r="E25" s="15">
        <f>+D25/C25</f>
        <v>-8.9277975210193296E-3</v>
      </c>
    </row>
    <row r="26" spans="1:5" s="30" customFormat="1" ht="14.25" thickBot="1" x14ac:dyDescent="0.45">
      <c r="A26" s="8" t="s">
        <v>10</v>
      </c>
      <c r="B26" s="28">
        <f>C8</f>
        <v>5834</v>
      </c>
      <c r="C26" s="50">
        <v>5887</v>
      </c>
      <c r="D26" s="26">
        <f>B26-C26</f>
        <v>-53</v>
      </c>
      <c r="E26" s="15">
        <f>+D26/C26</f>
        <v>-9.0028877187022256E-3</v>
      </c>
    </row>
    <row r="27" spans="1:5" s="30" customFormat="1" ht="14.25" thickTop="1" x14ac:dyDescent="0.4">
      <c r="A27" s="9" t="s">
        <v>18</v>
      </c>
      <c r="B27" s="22">
        <f>C9</f>
        <v>98442</v>
      </c>
      <c r="C27" s="27">
        <f>SUM(C23:C26)</f>
        <v>99462</v>
      </c>
      <c r="D27" s="27">
        <f>SUM(D23:D26)</f>
        <v>-1020</v>
      </c>
      <c r="E27" s="16">
        <f>+D27/C27</f>
        <v>-1.0255172829824456E-2</v>
      </c>
    </row>
    <row r="28" spans="1:5" s="30" customFormat="1" ht="13.5" x14ac:dyDescent="0.4">
      <c r="A28" s="69" t="s">
        <v>20</v>
      </c>
      <c r="B28" s="69"/>
      <c r="C28" s="69"/>
      <c r="D28" s="69"/>
      <c r="E28" s="69"/>
    </row>
    <row r="29" spans="1:5" s="30" customFormat="1" ht="14.25" thickBot="1" x14ac:dyDescent="0.45">
      <c r="A29" s="2"/>
      <c r="B29" s="2"/>
      <c r="C29" s="2"/>
      <c r="D29" s="2"/>
      <c r="E29" s="2"/>
    </row>
    <row r="30" spans="1:5" s="30" customFormat="1" ht="14.25" thickBot="1" x14ac:dyDescent="0.45">
      <c r="A30" s="2"/>
      <c r="B30" s="57" t="s">
        <v>21</v>
      </c>
      <c r="C30" s="58"/>
      <c r="D30" s="59"/>
      <c r="E30" s="2"/>
    </row>
    <row r="31" spans="1:5" s="30" customFormat="1" ht="14.25" thickBot="1" x14ac:dyDescent="0.45">
      <c r="A31" s="2"/>
      <c r="B31" s="32" t="s">
        <v>22</v>
      </c>
      <c r="C31" s="32" t="s">
        <v>23</v>
      </c>
      <c r="D31" s="32" t="s">
        <v>24</v>
      </c>
      <c r="E31" s="2"/>
    </row>
    <row r="32" spans="1:5" s="30" customFormat="1" ht="14.25" thickBot="1" x14ac:dyDescent="0.45">
      <c r="A32" s="2"/>
      <c r="B32" s="51">
        <v>50</v>
      </c>
      <c r="C32" s="51">
        <v>136</v>
      </c>
      <c r="D32" s="33">
        <f>B32-C32</f>
        <v>-86</v>
      </c>
      <c r="E32" s="2"/>
    </row>
    <row r="33" spans="1:5" s="30" customFormat="1" ht="14.25" thickBot="1" x14ac:dyDescent="0.45">
      <c r="A33" s="2"/>
      <c r="B33" s="57" t="s">
        <v>25</v>
      </c>
      <c r="C33" s="58"/>
      <c r="D33" s="59"/>
      <c r="E33" s="2"/>
    </row>
    <row r="34" spans="1:5" s="30" customFormat="1" ht="14.25" thickBot="1" x14ac:dyDescent="0.45">
      <c r="A34" s="2"/>
      <c r="B34" s="32" t="s">
        <v>26</v>
      </c>
      <c r="C34" s="32" t="s">
        <v>27</v>
      </c>
      <c r="D34" s="32" t="s">
        <v>24</v>
      </c>
      <c r="E34" s="2"/>
    </row>
    <row r="35" spans="1:5" s="30" customFormat="1" ht="14.25" thickBot="1" x14ac:dyDescent="0.45">
      <c r="A35" s="2"/>
      <c r="B35" s="51">
        <v>811</v>
      </c>
      <c r="C35" s="52">
        <v>1745</v>
      </c>
      <c r="D35" s="33">
        <f>B35-C35</f>
        <v>-934</v>
      </c>
      <c r="E35" s="2"/>
    </row>
    <row r="36" spans="1:5" s="30" customFormat="1" ht="14.25" thickBot="1" x14ac:dyDescent="0.45">
      <c r="A36" s="2"/>
      <c r="B36" s="60" t="s">
        <v>28</v>
      </c>
      <c r="C36" s="61"/>
      <c r="D36" s="34">
        <f>D32+D35</f>
        <v>-1020</v>
      </c>
      <c r="E36" s="2" t="str">
        <f>IF(D27=D36,"","D27セルと不一致")</f>
        <v/>
      </c>
    </row>
    <row r="37" spans="1:5" s="30" customFormat="1" ht="14.25" thickBot="1" x14ac:dyDescent="0.45">
      <c r="A37" s="2"/>
      <c r="B37" s="60" t="s">
        <v>29</v>
      </c>
      <c r="C37" s="61"/>
      <c r="D37" s="53">
        <v>-1072</v>
      </c>
      <c r="E37" s="2"/>
    </row>
    <row r="38" spans="1:5" s="30" customFormat="1" ht="13.5" x14ac:dyDescent="0.4">
      <c r="A38" s="2"/>
      <c r="B38" s="35"/>
      <c r="C38" s="35"/>
      <c r="D38" s="36"/>
      <c r="E38" s="2"/>
    </row>
    <row r="39" spans="1:5" s="30" customFormat="1" ht="14.25" thickBot="1" x14ac:dyDescent="0.45">
      <c r="A39" s="2"/>
      <c r="B39" s="2"/>
      <c r="C39" s="2"/>
      <c r="D39" s="2"/>
      <c r="E39" s="2"/>
    </row>
    <row r="40" spans="1:5" s="30" customFormat="1" ht="14.25" thickBot="1" x14ac:dyDescent="0.45">
      <c r="A40" s="2"/>
      <c r="B40" s="2"/>
      <c r="C40" s="18" t="s">
        <v>30</v>
      </c>
      <c r="D40" s="20" t="s">
        <v>31</v>
      </c>
      <c r="E40" s="2"/>
    </row>
    <row r="41" spans="1:5" s="30" customFormat="1" ht="14.25" thickTop="1" x14ac:dyDescent="0.4">
      <c r="A41" s="2"/>
      <c r="B41" s="2"/>
      <c r="C41" s="37" t="s">
        <v>32</v>
      </c>
      <c r="D41" s="54">
        <v>14463</v>
      </c>
      <c r="E41" s="2"/>
    </row>
    <row r="42" spans="1:5" s="30" customFormat="1" ht="13.5" x14ac:dyDescent="0.4">
      <c r="A42" s="2"/>
      <c r="B42" s="2"/>
      <c r="C42" s="38" t="s">
        <v>33</v>
      </c>
      <c r="D42" s="55">
        <v>53440</v>
      </c>
      <c r="E42" s="2"/>
    </row>
    <row r="43" spans="1:5" s="30" customFormat="1" ht="13.5" x14ac:dyDescent="0.4">
      <c r="A43" s="2"/>
      <c r="B43" s="2"/>
      <c r="C43" s="38" t="s">
        <v>34</v>
      </c>
      <c r="D43" s="55">
        <v>30539</v>
      </c>
      <c r="E43" s="2"/>
    </row>
    <row r="44" spans="1:5" s="30" customFormat="1" ht="13.5" x14ac:dyDescent="0.4">
      <c r="A44" s="2"/>
      <c r="B44" s="2"/>
      <c r="C44" s="38" t="s">
        <v>0</v>
      </c>
      <c r="D44" s="39">
        <f>SUM(D41:D43)</f>
        <v>98442</v>
      </c>
      <c r="E44" s="2"/>
    </row>
    <row r="45" spans="1:5" s="30" customFormat="1" ht="13.5" x14ac:dyDescent="0.4">
      <c r="A45" s="2"/>
      <c r="B45" s="2"/>
      <c r="C45" s="38" t="s">
        <v>1</v>
      </c>
      <c r="D45" s="40">
        <f>D43/D44</f>
        <v>0.31022327868186345</v>
      </c>
      <c r="E45" s="2"/>
    </row>
    <row r="46" spans="1:5" s="30" customFormat="1" ht="14.25" customHeight="1" thickBot="1" x14ac:dyDescent="0.45">
      <c r="A46" s="2"/>
      <c r="B46" s="2"/>
      <c r="C46" s="19" t="s">
        <v>35</v>
      </c>
      <c r="D46" s="56">
        <v>48.01</v>
      </c>
      <c r="E46" s="2"/>
    </row>
  </sheetData>
  <mergeCells count="1">
    <mergeCell ref="A1:E1"/>
  </mergeCells>
  <phoneticPr fontId="7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"/>
  <sheetViews>
    <sheetView view="pageBreakPreview" topLeftCell="A13" zoomScaleNormal="100" zoomScaleSheetLayoutView="100" workbookViewId="0">
      <selection activeCell="I10" sqref="I10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29"/>
  </cols>
  <sheetData>
    <row r="1" spans="1:6" ht="19.5" x14ac:dyDescent="0.4">
      <c r="A1" s="70" t="s">
        <v>36</v>
      </c>
      <c r="B1" s="70"/>
      <c r="C1" s="70"/>
      <c r="D1" s="70"/>
      <c r="E1" s="70"/>
    </row>
    <row r="2" spans="1:6" s="30" customFormat="1" ht="13.5" x14ac:dyDescent="0.4">
      <c r="A2" s="2"/>
      <c r="B2" s="2"/>
      <c r="C2" s="2"/>
      <c r="E2" s="62" t="s">
        <v>40</v>
      </c>
    </row>
    <row r="3" spans="1:6" s="30" customFormat="1" ht="13.5" x14ac:dyDescent="0.4">
      <c r="A3" s="2"/>
      <c r="B3" s="2"/>
      <c r="C3" s="2"/>
      <c r="D3" s="62"/>
      <c r="E3" s="62"/>
    </row>
    <row r="4" spans="1:6" s="30" customFormat="1" ht="14.25" thickBot="1" x14ac:dyDescent="0.4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</row>
    <row r="5" spans="1:6" s="30" customFormat="1" ht="14.25" thickTop="1" x14ac:dyDescent="0.4">
      <c r="A5" s="7" t="s">
        <v>7</v>
      </c>
      <c r="B5" s="43">
        <v>40997</v>
      </c>
      <c r="C5" s="42">
        <f>SUM(D5:E5)</f>
        <v>78997</v>
      </c>
      <c r="D5" s="45">
        <v>37863</v>
      </c>
      <c r="E5" s="46">
        <v>41134</v>
      </c>
      <c r="F5" s="31"/>
    </row>
    <row r="6" spans="1:6" s="30" customFormat="1" ht="13.5" x14ac:dyDescent="0.4">
      <c r="A6" s="8" t="s">
        <v>8</v>
      </c>
      <c r="B6" s="44">
        <v>1460</v>
      </c>
      <c r="C6" s="21">
        <f>SUM(D6:E6)</f>
        <v>2566</v>
      </c>
      <c r="D6" s="47">
        <v>1213</v>
      </c>
      <c r="E6" s="48">
        <v>1353</v>
      </c>
      <c r="F6" s="31"/>
    </row>
    <row r="7" spans="1:6" s="30" customFormat="1" ht="13.5" x14ac:dyDescent="0.4">
      <c r="A7" s="8" t="s">
        <v>9</v>
      </c>
      <c r="B7" s="44">
        <v>5777</v>
      </c>
      <c r="C7" s="21">
        <f>SUM(D7:E7)</f>
        <v>11468</v>
      </c>
      <c r="D7" s="47">
        <v>5460</v>
      </c>
      <c r="E7" s="48">
        <v>6008</v>
      </c>
      <c r="F7" s="31"/>
    </row>
    <row r="8" spans="1:6" s="30" customFormat="1" ht="14.25" thickBot="1" x14ac:dyDescent="0.45">
      <c r="A8" s="8" t="s">
        <v>10</v>
      </c>
      <c r="B8" s="44">
        <v>2881</v>
      </c>
      <c r="C8" s="41">
        <f>SUM(D8:E8)</f>
        <v>5829</v>
      </c>
      <c r="D8" s="47">
        <v>2760</v>
      </c>
      <c r="E8" s="48">
        <v>3069</v>
      </c>
      <c r="F8" s="31"/>
    </row>
    <row r="9" spans="1:6" s="30" customFormat="1" ht="14.25" thickTop="1" x14ac:dyDescent="0.4">
      <c r="A9" s="9" t="s">
        <v>11</v>
      </c>
      <c r="B9" s="27">
        <f>SUM(B5:B8)</f>
        <v>51115</v>
      </c>
      <c r="C9" s="27">
        <f>SUM(C5:C8)</f>
        <v>98860</v>
      </c>
      <c r="D9" s="27">
        <f>SUM(D5:D8)</f>
        <v>47296</v>
      </c>
      <c r="E9" s="27">
        <f>SUM(E5:E8)</f>
        <v>51564</v>
      </c>
    </row>
    <row r="10" spans="1:6" s="30" customFormat="1" ht="13.5" x14ac:dyDescent="0.4">
      <c r="A10" s="2"/>
      <c r="B10" s="2"/>
      <c r="C10" s="2"/>
      <c r="D10" s="2"/>
      <c r="E10" s="2"/>
    </row>
    <row r="11" spans="1:6" s="30" customFormat="1" ht="13.5" x14ac:dyDescent="0.4">
      <c r="A11" s="63" t="s">
        <v>12</v>
      </c>
      <c r="B11" s="63"/>
      <c r="C11" s="63"/>
      <c r="D11" s="63"/>
      <c r="E11" s="63"/>
    </row>
    <row r="12" spans="1:6" s="30" customFormat="1" ht="13.5" x14ac:dyDescent="0.4">
      <c r="A12" s="64" t="s">
        <v>13</v>
      </c>
      <c r="B12" s="66" t="s">
        <v>3</v>
      </c>
      <c r="C12" s="67"/>
      <c r="D12" s="67"/>
      <c r="E12" s="68"/>
    </row>
    <row r="13" spans="1:6" s="30" customFormat="1" ht="14.25" thickBot="1" x14ac:dyDescent="0.45">
      <c r="A13" s="65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30" customFormat="1" ht="14.25" thickTop="1" x14ac:dyDescent="0.4">
      <c r="A14" s="7" t="s">
        <v>7</v>
      </c>
      <c r="B14" s="23">
        <f>B5</f>
        <v>40997</v>
      </c>
      <c r="C14" s="43">
        <v>40637</v>
      </c>
      <c r="D14" s="24">
        <f>B14-C14</f>
        <v>360</v>
      </c>
      <c r="E14" s="14">
        <f>+D14/C14</f>
        <v>8.8589216723675476E-3</v>
      </c>
    </row>
    <row r="15" spans="1:6" s="30" customFormat="1" ht="13.5" x14ac:dyDescent="0.4">
      <c r="A15" s="8" t="s">
        <v>8</v>
      </c>
      <c r="B15" s="25">
        <f>B6</f>
        <v>1460</v>
      </c>
      <c r="C15" s="44">
        <v>1456</v>
      </c>
      <c r="D15" s="26">
        <f>B15-C15</f>
        <v>4</v>
      </c>
      <c r="E15" s="15">
        <f>+D15/C15</f>
        <v>2.7472527472527475E-3</v>
      </c>
    </row>
    <row r="16" spans="1:6" s="30" customFormat="1" ht="13.5" x14ac:dyDescent="0.4">
      <c r="A16" s="8" t="s">
        <v>9</v>
      </c>
      <c r="B16" s="25">
        <f>B7</f>
        <v>5777</v>
      </c>
      <c r="C16" s="44">
        <v>5760</v>
      </c>
      <c r="D16" s="26">
        <f>B16-C16</f>
        <v>17</v>
      </c>
      <c r="E16" s="15">
        <f>+D16/C16</f>
        <v>2.9513888888888888E-3</v>
      </c>
    </row>
    <row r="17" spans="1:5" s="30" customFormat="1" ht="14.25" thickBot="1" x14ac:dyDescent="0.45">
      <c r="A17" s="8" t="s">
        <v>10</v>
      </c>
      <c r="B17" s="25">
        <f>B8</f>
        <v>2881</v>
      </c>
      <c r="C17" s="44">
        <v>2878</v>
      </c>
      <c r="D17" s="26">
        <f>B17-C17</f>
        <v>3</v>
      </c>
      <c r="E17" s="15">
        <f>+D17/C17</f>
        <v>1.0423905489923557E-3</v>
      </c>
    </row>
    <row r="18" spans="1:5" s="30" customFormat="1" ht="14.25" thickTop="1" x14ac:dyDescent="0.4">
      <c r="A18" s="9" t="s">
        <v>18</v>
      </c>
      <c r="B18" s="22">
        <f>B9</f>
        <v>51115</v>
      </c>
      <c r="C18" s="22">
        <f>SUM(C14:C17)</f>
        <v>50731</v>
      </c>
      <c r="D18" s="27">
        <f>SUM(D14:D17)</f>
        <v>384</v>
      </c>
      <c r="E18" s="16">
        <f>+D18/C18</f>
        <v>7.5693363032465358E-3</v>
      </c>
    </row>
    <row r="19" spans="1:5" s="30" customFormat="1" ht="13.5" x14ac:dyDescent="0.4">
      <c r="A19" s="69" t="s">
        <v>19</v>
      </c>
      <c r="B19" s="69"/>
      <c r="C19" s="69"/>
      <c r="D19" s="69"/>
      <c r="E19" s="69"/>
    </row>
    <row r="20" spans="1:5" s="30" customFormat="1" ht="13.5" x14ac:dyDescent="0.4">
      <c r="A20" s="2"/>
      <c r="B20" s="2"/>
      <c r="C20" s="2"/>
      <c r="D20" s="2"/>
      <c r="E20" s="2"/>
    </row>
    <row r="21" spans="1:5" s="30" customFormat="1" ht="13.5" x14ac:dyDescent="0.4">
      <c r="A21" s="64" t="s">
        <v>13</v>
      </c>
      <c r="B21" s="66" t="s">
        <v>4</v>
      </c>
      <c r="C21" s="67"/>
      <c r="D21" s="67"/>
      <c r="E21" s="68"/>
    </row>
    <row r="22" spans="1:5" s="30" customFormat="1" ht="14.25" thickBot="1" x14ac:dyDescent="0.45">
      <c r="A22" s="65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30" customFormat="1" ht="14.25" thickTop="1" x14ac:dyDescent="0.4">
      <c r="A23" s="7" t="s">
        <v>7</v>
      </c>
      <c r="B23" s="25">
        <f>C5</f>
        <v>78997</v>
      </c>
      <c r="C23" s="49">
        <v>78601</v>
      </c>
      <c r="D23" s="24">
        <f>B23-C23</f>
        <v>396</v>
      </c>
      <c r="E23" s="14">
        <f>+D23/C23</f>
        <v>5.0381038409180543E-3</v>
      </c>
    </row>
    <row r="24" spans="1:5" s="30" customFormat="1" ht="13.5" x14ac:dyDescent="0.4">
      <c r="A24" s="8" t="s">
        <v>8</v>
      </c>
      <c r="B24" s="28">
        <f>C6</f>
        <v>2566</v>
      </c>
      <c r="C24" s="47">
        <v>2573</v>
      </c>
      <c r="D24" s="26">
        <f>B24-C24</f>
        <v>-7</v>
      </c>
      <c r="E24" s="15">
        <f>+D24/C24</f>
        <v>-2.7205596579867857E-3</v>
      </c>
    </row>
    <row r="25" spans="1:5" s="30" customFormat="1" ht="13.5" x14ac:dyDescent="0.4">
      <c r="A25" s="8" t="s">
        <v>9</v>
      </c>
      <c r="B25" s="28">
        <f>C7</f>
        <v>11468</v>
      </c>
      <c r="C25" s="47">
        <v>11434</v>
      </c>
      <c r="D25" s="26">
        <f>B25-C25</f>
        <v>34</v>
      </c>
      <c r="E25" s="15">
        <f>+D25/C25</f>
        <v>2.97358754591569E-3</v>
      </c>
    </row>
    <row r="26" spans="1:5" s="30" customFormat="1" ht="14.25" thickBot="1" x14ac:dyDescent="0.45">
      <c r="A26" s="8" t="s">
        <v>10</v>
      </c>
      <c r="B26" s="28">
        <f>C8</f>
        <v>5829</v>
      </c>
      <c r="C26" s="50">
        <v>5834</v>
      </c>
      <c r="D26" s="26">
        <f>B26-C26</f>
        <v>-5</v>
      </c>
      <c r="E26" s="15">
        <f>+D26/C26</f>
        <v>-8.5704490915323962E-4</v>
      </c>
    </row>
    <row r="27" spans="1:5" s="30" customFormat="1" ht="14.25" thickTop="1" x14ac:dyDescent="0.4">
      <c r="A27" s="9" t="s">
        <v>18</v>
      </c>
      <c r="B27" s="22">
        <f>C9</f>
        <v>98860</v>
      </c>
      <c r="C27" s="27">
        <f>SUM(C23:C26)</f>
        <v>98442</v>
      </c>
      <c r="D27" s="27">
        <f>SUM(D23:D26)</f>
        <v>418</v>
      </c>
      <c r="E27" s="16">
        <f>+D27/C27</f>
        <v>4.2461550964019426E-3</v>
      </c>
    </row>
    <row r="28" spans="1:5" s="30" customFormat="1" ht="13.5" x14ac:dyDescent="0.4">
      <c r="A28" s="69" t="s">
        <v>20</v>
      </c>
      <c r="B28" s="69"/>
      <c r="C28" s="69"/>
      <c r="D28" s="69"/>
      <c r="E28" s="69"/>
    </row>
    <row r="29" spans="1:5" s="30" customFormat="1" ht="14.25" thickBot="1" x14ac:dyDescent="0.45">
      <c r="A29" s="2"/>
      <c r="B29" s="2"/>
      <c r="C29" s="2"/>
      <c r="D29" s="2"/>
      <c r="E29" s="2"/>
    </row>
    <row r="30" spans="1:5" s="30" customFormat="1" ht="14.25" thickBot="1" x14ac:dyDescent="0.45">
      <c r="A30" s="2"/>
      <c r="B30" s="57" t="s">
        <v>21</v>
      </c>
      <c r="C30" s="58"/>
      <c r="D30" s="59"/>
      <c r="E30" s="2"/>
    </row>
    <row r="31" spans="1:5" s="30" customFormat="1" ht="14.25" thickBot="1" x14ac:dyDescent="0.45">
      <c r="A31" s="2"/>
      <c r="B31" s="32" t="s">
        <v>22</v>
      </c>
      <c r="C31" s="32" t="s">
        <v>23</v>
      </c>
      <c r="D31" s="32" t="s">
        <v>24</v>
      </c>
      <c r="E31" s="2"/>
    </row>
    <row r="32" spans="1:5" s="30" customFormat="1" ht="14.25" thickBot="1" x14ac:dyDescent="0.45">
      <c r="A32" s="2"/>
      <c r="B32" s="51">
        <v>54</v>
      </c>
      <c r="C32" s="51">
        <v>129</v>
      </c>
      <c r="D32" s="33">
        <f>B32-C32</f>
        <v>-75</v>
      </c>
      <c r="E32" s="2"/>
    </row>
    <row r="33" spans="1:5" s="30" customFormat="1" ht="14.25" thickBot="1" x14ac:dyDescent="0.45">
      <c r="A33" s="2"/>
      <c r="B33" s="57" t="s">
        <v>25</v>
      </c>
      <c r="C33" s="58"/>
      <c r="D33" s="59"/>
      <c r="E33" s="2"/>
    </row>
    <row r="34" spans="1:5" s="30" customFormat="1" ht="14.25" thickBot="1" x14ac:dyDescent="0.45">
      <c r="A34" s="2"/>
      <c r="B34" s="32" t="s">
        <v>26</v>
      </c>
      <c r="C34" s="32" t="s">
        <v>27</v>
      </c>
      <c r="D34" s="32" t="s">
        <v>24</v>
      </c>
      <c r="E34" s="2"/>
    </row>
    <row r="35" spans="1:5" s="30" customFormat="1" ht="14.25" thickBot="1" x14ac:dyDescent="0.45">
      <c r="A35" s="2"/>
      <c r="B35" s="51">
        <v>924</v>
      </c>
      <c r="C35" s="52">
        <v>431</v>
      </c>
      <c r="D35" s="33">
        <f>B35-C35</f>
        <v>493</v>
      </c>
      <c r="E35" s="2"/>
    </row>
    <row r="36" spans="1:5" s="30" customFormat="1" ht="14.25" thickBot="1" x14ac:dyDescent="0.45">
      <c r="A36" s="2"/>
      <c r="B36" s="60" t="s">
        <v>28</v>
      </c>
      <c r="C36" s="61"/>
      <c r="D36" s="34">
        <f>D32+D35</f>
        <v>418</v>
      </c>
      <c r="E36" s="2" t="str">
        <f>IF(D27=D36,"","D27セルと不一致")</f>
        <v/>
      </c>
    </row>
    <row r="37" spans="1:5" s="30" customFormat="1" ht="14.25" thickBot="1" x14ac:dyDescent="0.45">
      <c r="A37" s="2"/>
      <c r="B37" s="60" t="s">
        <v>29</v>
      </c>
      <c r="C37" s="61"/>
      <c r="D37" s="53">
        <v>-1041</v>
      </c>
      <c r="E37" s="2"/>
    </row>
    <row r="38" spans="1:5" s="30" customFormat="1" ht="13.5" x14ac:dyDescent="0.4">
      <c r="A38" s="2"/>
      <c r="B38" s="35"/>
      <c r="C38" s="35"/>
      <c r="D38" s="36"/>
      <c r="E38" s="2"/>
    </row>
    <row r="39" spans="1:5" s="30" customFormat="1" ht="14.25" thickBot="1" x14ac:dyDescent="0.45">
      <c r="A39" s="2"/>
      <c r="B39" s="2"/>
      <c r="C39" s="2"/>
      <c r="D39" s="2"/>
      <c r="E39" s="2"/>
    </row>
    <row r="40" spans="1:5" s="30" customFormat="1" ht="14.25" thickBot="1" x14ac:dyDescent="0.45">
      <c r="A40" s="2"/>
      <c r="B40" s="2"/>
      <c r="C40" s="18" t="s">
        <v>30</v>
      </c>
      <c r="D40" s="20" t="s">
        <v>31</v>
      </c>
      <c r="E40" s="2"/>
    </row>
    <row r="41" spans="1:5" s="30" customFormat="1" ht="14.25" thickTop="1" x14ac:dyDescent="0.4">
      <c r="A41" s="2"/>
      <c r="B41" s="2"/>
      <c r="C41" s="37" t="s">
        <v>32</v>
      </c>
      <c r="D41" s="54">
        <v>14476</v>
      </c>
      <c r="E41" s="2"/>
    </row>
    <row r="42" spans="1:5" s="30" customFormat="1" ht="13.5" x14ac:dyDescent="0.4">
      <c r="A42" s="2"/>
      <c r="B42" s="2"/>
      <c r="C42" s="38" t="s">
        <v>33</v>
      </c>
      <c r="D42" s="55">
        <v>53817</v>
      </c>
      <c r="E42" s="2"/>
    </row>
    <row r="43" spans="1:5" s="30" customFormat="1" ht="13.5" x14ac:dyDescent="0.4">
      <c r="A43" s="2"/>
      <c r="B43" s="2"/>
      <c r="C43" s="38" t="s">
        <v>34</v>
      </c>
      <c r="D43" s="55">
        <v>30567</v>
      </c>
      <c r="E43" s="2"/>
    </row>
    <row r="44" spans="1:5" s="30" customFormat="1" ht="13.5" x14ac:dyDescent="0.4">
      <c r="A44" s="2"/>
      <c r="B44" s="2"/>
      <c r="C44" s="38" t="s">
        <v>0</v>
      </c>
      <c r="D44" s="39">
        <f>SUM(D41:D43)</f>
        <v>98860</v>
      </c>
      <c r="E44" s="2"/>
    </row>
    <row r="45" spans="1:5" s="30" customFormat="1" ht="13.5" x14ac:dyDescent="0.4">
      <c r="A45" s="2"/>
      <c r="B45" s="2"/>
      <c r="C45" s="38" t="s">
        <v>1</v>
      </c>
      <c r="D45" s="40">
        <f>D43/D44</f>
        <v>0.3091948209589318</v>
      </c>
      <c r="E45" s="2"/>
    </row>
    <row r="46" spans="1:5" s="30" customFormat="1" ht="14.25" customHeight="1" thickBot="1" x14ac:dyDescent="0.45">
      <c r="A46" s="2"/>
      <c r="B46" s="2"/>
      <c r="C46" s="19" t="s">
        <v>35</v>
      </c>
      <c r="D46" s="56">
        <v>47.97</v>
      </c>
      <c r="E46" s="2"/>
    </row>
  </sheetData>
  <mergeCells count="1">
    <mergeCell ref="A1:E1"/>
  </mergeCells>
  <phoneticPr fontId="7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6"/>
  <sheetViews>
    <sheetView view="pageBreakPreview" topLeftCell="A22" zoomScaleNormal="100" zoomScaleSheetLayoutView="100" workbookViewId="0">
      <selection activeCell="D37" sqref="D37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29"/>
  </cols>
  <sheetData>
    <row r="1" spans="1:6" ht="19.5" x14ac:dyDescent="0.4">
      <c r="A1" s="70" t="s">
        <v>36</v>
      </c>
      <c r="B1" s="70"/>
      <c r="C1" s="70"/>
      <c r="D1" s="70"/>
      <c r="E1" s="70"/>
    </row>
    <row r="2" spans="1:6" s="30" customFormat="1" ht="13.5" x14ac:dyDescent="0.4">
      <c r="A2" s="2"/>
      <c r="B2" s="2"/>
      <c r="C2" s="2"/>
      <c r="E2" s="62" t="s">
        <v>41</v>
      </c>
    </row>
    <row r="3" spans="1:6" s="30" customFormat="1" ht="13.5" x14ac:dyDescent="0.4">
      <c r="A3" s="2"/>
      <c r="B3" s="2"/>
      <c r="C3" s="2"/>
      <c r="D3" s="62"/>
      <c r="E3" s="62"/>
    </row>
    <row r="4" spans="1:6" s="30" customFormat="1" ht="14.25" thickBot="1" x14ac:dyDescent="0.4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</row>
    <row r="5" spans="1:6" s="30" customFormat="1" ht="14.25" thickTop="1" x14ac:dyDescent="0.4">
      <c r="A5" s="7" t="s">
        <v>7</v>
      </c>
      <c r="B5" s="43">
        <v>40998</v>
      </c>
      <c r="C5" s="42">
        <f>SUM(D5:E5)</f>
        <v>78973</v>
      </c>
      <c r="D5" s="45">
        <v>37843</v>
      </c>
      <c r="E5" s="46">
        <v>41130</v>
      </c>
      <c r="F5" s="31"/>
    </row>
    <row r="6" spans="1:6" s="30" customFormat="1" ht="13.5" x14ac:dyDescent="0.4">
      <c r="A6" s="8" t="s">
        <v>8</v>
      </c>
      <c r="B6" s="44">
        <v>1456</v>
      </c>
      <c r="C6" s="21">
        <f>SUM(D6:E6)</f>
        <v>2554</v>
      </c>
      <c r="D6" s="47">
        <v>1208</v>
      </c>
      <c r="E6" s="48">
        <v>1346</v>
      </c>
      <c r="F6" s="31"/>
    </row>
    <row r="7" spans="1:6" s="30" customFormat="1" ht="13.5" x14ac:dyDescent="0.4">
      <c r="A7" s="8" t="s">
        <v>9</v>
      </c>
      <c r="B7" s="44">
        <v>5767</v>
      </c>
      <c r="C7" s="21">
        <f>SUM(D7:E7)</f>
        <v>11445</v>
      </c>
      <c r="D7" s="47">
        <v>5455</v>
      </c>
      <c r="E7" s="48">
        <v>5990</v>
      </c>
      <c r="F7" s="31"/>
    </row>
    <row r="8" spans="1:6" s="30" customFormat="1" ht="14.25" thickBot="1" x14ac:dyDescent="0.45">
      <c r="A8" s="8" t="s">
        <v>10</v>
      </c>
      <c r="B8" s="44">
        <v>2879</v>
      </c>
      <c r="C8" s="41">
        <f>SUM(D8:E8)</f>
        <v>5825</v>
      </c>
      <c r="D8" s="47">
        <v>2761</v>
      </c>
      <c r="E8" s="48">
        <v>3064</v>
      </c>
      <c r="F8" s="31"/>
    </row>
    <row r="9" spans="1:6" s="30" customFormat="1" ht="14.25" thickTop="1" x14ac:dyDescent="0.4">
      <c r="A9" s="9" t="s">
        <v>11</v>
      </c>
      <c r="B9" s="27">
        <f>SUM(B5:B8)</f>
        <v>51100</v>
      </c>
      <c r="C9" s="27">
        <f>SUM(C5:C8)</f>
        <v>98797</v>
      </c>
      <c r="D9" s="27">
        <f>SUM(D5:D8)</f>
        <v>47267</v>
      </c>
      <c r="E9" s="27">
        <f>SUM(E5:E8)</f>
        <v>51530</v>
      </c>
    </row>
    <row r="10" spans="1:6" s="30" customFormat="1" ht="13.5" x14ac:dyDescent="0.4">
      <c r="A10" s="2"/>
      <c r="B10" s="2"/>
      <c r="C10" s="2"/>
      <c r="D10" s="2"/>
      <c r="E10" s="2"/>
    </row>
    <row r="11" spans="1:6" s="30" customFormat="1" ht="13.5" x14ac:dyDescent="0.4">
      <c r="A11" s="63" t="s">
        <v>12</v>
      </c>
      <c r="B11" s="63"/>
      <c r="C11" s="63"/>
      <c r="D11" s="63"/>
      <c r="E11" s="63"/>
    </row>
    <row r="12" spans="1:6" s="30" customFormat="1" ht="13.5" x14ac:dyDescent="0.4">
      <c r="A12" s="64" t="s">
        <v>13</v>
      </c>
      <c r="B12" s="66" t="s">
        <v>3</v>
      </c>
      <c r="C12" s="67"/>
      <c r="D12" s="67"/>
      <c r="E12" s="68"/>
    </row>
    <row r="13" spans="1:6" s="30" customFormat="1" ht="14.25" thickBot="1" x14ac:dyDescent="0.45">
      <c r="A13" s="65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30" customFormat="1" ht="14.25" thickTop="1" x14ac:dyDescent="0.4">
      <c r="A14" s="7" t="s">
        <v>7</v>
      </c>
      <c r="B14" s="23">
        <f>B5</f>
        <v>40998</v>
      </c>
      <c r="C14" s="43">
        <v>40997</v>
      </c>
      <c r="D14" s="24">
        <f>B14-C14</f>
        <v>1</v>
      </c>
      <c r="E14" s="14">
        <f>+D14/C14</f>
        <v>2.4392028685025732E-5</v>
      </c>
    </row>
    <row r="15" spans="1:6" s="30" customFormat="1" ht="13.5" x14ac:dyDescent="0.4">
      <c r="A15" s="8" t="s">
        <v>8</v>
      </c>
      <c r="B15" s="25">
        <f>B6</f>
        <v>1456</v>
      </c>
      <c r="C15" s="44">
        <v>1460</v>
      </c>
      <c r="D15" s="26">
        <f>B15-C15</f>
        <v>-4</v>
      </c>
      <c r="E15" s="15">
        <f>+D15/C15</f>
        <v>-2.7397260273972603E-3</v>
      </c>
    </row>
    <row r="16" spans="1:6" s="30" customFormat="1" ht="13.5" x14ac:dyDescent="0.4">
      <c r="A16" s="8" t="s">
        <v>9</v>
      </c>
      <c r="B16" s="25">
        <f>B7</f>
        <v>5767</v>
      </c>
      <c r="C16" s="44">
        <v>5777</v>
      </c>
      <c r="D16" s="26">
        <f>B16-C16</f>
        <v>-10</v>
      </c>
      <c r="E16" s="15">
        <f>+D16/C16</f>
        <v>-1.7310022503029255E-3</v>
      </c>
    </row>
    <row r="17" spans="1:5" s="30" customFormat="1" ht="14.25" thickBot="1" x14ac:dyDescent="0.45">
      <c r="A17" s="8" t="s">
        <v>10</v>
      </c>
      <c r="B17" s="25">
        <f>B8</f>
        <v>2879</v>
      </c>
      <c r="C17" s="44">
        <v>2881</v>
      </c>
      <c r="D17" s="26">
        <f>B17-C17</f>
        <v>-2</v>
      </c>
      <c r="E17" s="15">
        <f>+D17/C17</f>
        <v>-6.9420340159666782E-4</v>
      </c>
    </row>
    <row r="18" spans="1:5" s="30" customFormat="1" ht="14.25" thickTop="1" x14ac:dyDescent="0.4">
      <c r="A18" s="9" t="s">
        <v>18</v>
      </c>
      <c r="B18" s="22">
        <f>B9</f>
        <v>51100</v>
      </c>
      <c r="C18" s="22">
        <f>SUM(C14:C17)</f>
        <v>51115</v>
      </c>
      <c r="D18" s="27">
        <f>SUM(D14:D17)</f>
        <v>-15</v>
      </c>
      <c r="E18" s="16">
        <f>+D18/C18</f>
        <v>-2.9345593270077276E-4</v>
      </c>
    </row>
    <row r="19" spans="1:5" s="30" customFormat="1" ht="13.5" x14ac:dyDescent="0.4">
      <c r="A19" s="69" t="s">
        <v>19</v>
      </c>
      <c r="B19" s="69"/>
      <c r="C19" s="69"/>
      <c r="D19" s="69"/>
      <c r="E19" s="69"/>
    </row>
    <row r="20" spans="1:5" s="30" customFormat="1" ht="13.5" x14ac:dyDescent="0.4">
      <c r="A20" s="2"/>
      <c r="B20" s="2"/>
      <c r="C20" s="2"/>
      <c r="D20" s="2"/>
      <c r="E20" s="2"/>
    </row>
    <row r="21" spans="1:5" s="30" customFormat="1" ht="13.5" x14ac:dyDescent="0.4">
      <c r="A21" s="64" t="s">
        <v>13</v>
      </c>
      <c r="B21" s="66" t="s">
        <v>4</v>
      </c>
      <c r="C21" s="67"/>
      <c r="D21" s="67"/>
      <c r="E21" s="68"/>
    </row>
    <row r="22" spans="1:5" s="30" customFormat="1" ht="14.25" thickBot="1" x14ac:dyDescent="0.45">
      <c r="A22" s="65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30" customFormat="1" ht="14.25" thickTop="1" x14ac:dyDescent="0.4">
      <c r="A23" s="7" t="s">
        <v>7</v>
      </c>
      <c r="B23" s="25">
        <f>C5</f>
        <v>78973</v>
      </c>
      <c r="C23" s="49">
        <v>78997</v>
      </c>
      <c r="D23" s="24">
        <f>B23-C23</f>
        <v>-24</v>
      </c>
      <c r="E23" s="14">
        <f>+D23/C23</f>
        <v>-3.0380900540526856E-4</v>
      </c>
    </row>
    <row r="24" spans="1:5" s="30" customFormat="1" ht="13.5" x14ac:dyDescent="0.4">
      <c r="A24" s="8" t="s">
        <v>8</v>
      </c>
      <c r="B24" s="28">
        <f>C6</f>
        <v>2554</v>
      </c>
      <c r="C24" s="47">
        <v>2566</v>
      </c>
      <c r="D24" s="26">
        <f>B24-C24</f>
        <v>-12</v>
      </c>
      <c r="E24" s="15">
        <f>+D24/C24</f>
        <v>-4.6765393608729543E-3</v>
      </c>
    </row>
    <row r="25" spans="1:5" s="30" customFormat="1" ht="13.5" x14ac:dyDescent="0.4">
      <c r="A25" s="8" t="s">
        <v>9</v>
      </c>
      <c r="B25" s="28">
        <f>C7</f>
        <v>11445</v>
      </c>
      <c r="C25" s="47">
        <v>11468</v>
      </c>
      <c r="D25" s="26">
        <f>B25-C25</f>
        <v>-23</v>
      </c>
      <c r="E25" s="15">
        <f>+D25/C25</f>
        <v>-2.0055807464248341E-3</v>
      </c>
    </row>
    <row r="26" spans="1:5" s="30" customFormat="1" ht="14.25" thickBot="1" x14ac:dyDescent="0.45">
      <c r="A26" s="8" t="s">
        <v>10</v>
      </c>
      <c r="B26" s="28">
        <f>C8</f>
        <v>5825</v>
      </c>
      <c r="C26" s="50">
        <v>5829</v>
      </c>
      <c r="D26" s="26">
        <f>B26-C26</f>
        <v>-4</v>
      </c>
      <c r="E26" s="15">
        <f>+D26/C26</f>
        <v>-6.8622405215302792E-4</v>
      </c>
    </row>
    <row r="27" spans="1:5" s="30" customFormat="1" ht="14.25" thickTop="1" x14ac:dyDescent="0.4">
      <c r="A27" s="9" t="s">
        <v>18</v>
      </c>
      <c r="B27" s="22">
        <f>C9</f>
        <v>98797</v>
      </c>
      <c r="C27" s="27">
        <f>SUM(C23:C26)</f>
        <v>98860</v>
      </c>
      <c r="D27" s="27">
        <f>SUM(D23:D26)</f>
        <v>-63</v>
      </c>
      <c r="E27" s="16">
        <f>+D27/C27</f>
        <v>-6.372648189358689E-4</v>
      </c>
    </row>
    <row r="28" spans="1:5" s="30" customFormat="1" ht="13.5" x14ac:dyDescent="0.4">
      <c r="A28" s="69" t="s">
        <v>20</v>
      </c>
      <c r="B28" s="69"/>
      <c r="C28" s="69"/>
      <c r="D28" s="69"/>
      <c r="E28" s="69"/>
    </row>
    <row r="29" spans="1:5" s="30" customFormat="1" ht="14.25" thickBot="1" x14ac:dyDescent="0.45">
      <c r="A29" s="2"/>
      <c r="B29" s="2"/>
      <c r="C29" s="2"/>
      <c r="D29" s="2"/>
      <c r="E29" s="2"/>
    </row>
    <row r="30" spans="1:5" s="30" customFormat="1" ht="14.25" thickBot="1" x14ac:dyDescent="0.45">
      <c r="A30" s="2"/>
      <c r="B30" s="57" t="s">
        <v>21</v>
      </c>
      <c r="C30" s="58"/>
      <c r="D30" s="59"/>
      <c r="E30" s="2"/>
    </row>
    <row r="31" spans="1:5" s="30" customFormat="1" ht="14.25" thickBot="1" x14ac:dyDescent="0.45">
      <c r="A31" s="2"/>
      <c r="B31" s="32" t="s">
        <v>22</v>
      </c>
      <c r="C31" s="32" t="s">
        <v>23</v>
      </c>
      <c r="D31" s="32" t="s">
        <v>24</v>
      </c>
      <c r="E31" s="2"/>
    </row>
    <row r="32" spans="1:5" s="30" customFormat="1" ht="14.25" thickBot="1" x14ac:dyDescent="0.45">
      <c r="A32" s="2"/>
      <c r="B32" s="51">
        <v>52</v>
      </c>
      <c r="C32" s="51">
        <v>118</v>
      </c>
      <c r="D32" s="33">
        <f>B32-C32</f>
        <v>-66</v>
      </c>
      <c r="E32" s="2"/>
    </row>
    <row r="33" spans="1:5" s="30" customFormat="1" ht="14.25" thickBot="1" x14ac:dyDescent="0.45">
      <c r="A33" s="2"/>
      <c r="B33" s="57" t="s">
        <v>25</v>
      </c>
      <c r="C33" s="58"/>
      <c r="D33" s="59"/>
      <c r="E33" s="2"/>
    </row>
    <row r="34" spans="1:5" s="30" customFormat="1" ht="14.25" thickBot="1" x14ac:dyDescent="0.45">
      <c r="A34" s="2"/>
      <c r="B34" s="32" t="s">
        <v>26</v>
      </c>
      <c r="C34" s="32" t="s">
        <v>27</v>
      </c>
      <c r="D34" s="32" t="s">
        <v>24</v>
      </c>
      <c r="E34" s="2"/>
    </row>
    <row r="35" spans="1:5" s="30" customFormat="1" ht="14.25" thickBot="1" x14ac:dyDescent="0.45">
      <c r="A35" s="2"/>
      <c r="B35" s="51">
        <v>252</v>
      </c>
      <c r="C35" s="52">
        <v>249</v>
      </c>
      <c r="D35" s="33">
        <f>B35-C35</f>
        <v>3</v>
      </c>
      <c r="E35" s="2"/>
    </row>
    <row r="36" spans="1:5" s="30" customFormat="1" ht="14.25" thickBot="1" x14ac:dyDescent="0.45">
      <c r="A36" s="2"/>
      <c r="B36" s="60" t="s">
        <v>28</v>
      </c>
      <c r="C36" s="61"/>
      <c r="D36" s="34">
        <f>D32+D35</f>
        <v>-63</v>
      </c>
      <c r="E36" s="2" t="str">
        <f>IF(D27=D36,"","D27セルと不一致")</f>
        <v/>
      </c>
    </row>
    <row r="37" spans="1:5" s="30" customFormat="1" ht="14.25" thickBot="1" x14ac:dyDescent="0.45">
      <c r="A37" s="2"/>
      <c r="B37" s="60" t="s">
        <v>29</v>
      </c>
      <c r="C37" s="61"/>
      <c r="D37" s="53">
        <v>-1093</v>
      </c>
      <c r="E37" s="2"/>
    </row>
    <row r="38" spans="1:5" s="30" customFormat="1" ht="13.5" x14ac:dyDescent="0.4">
      <c r="A38" s="2"/>
      <c r="B38" s="35"/>
      <c r="C38" s="35"/>
      <c r="D38" s="36"/>
      <c r="E38" s="2"/>
    </row>
    <row r="39" spans="1:5" s="30" customFormat="1" ht="14.25" thickBot="1" x14ac:dyDescent="0.45">
      <c r="A39" s="2"/>
      <c r="B39" s="2"/>
      <c r="C39" s="2"/>
      <c r="D39" s="2"/>
      <c r="E39" s="2"/>
    </row>
    <row r="40" spans="1:5" s="30" customFormat="1" ht="14.25" thickBot="1" x14ac:dyDescent="0.45">
      <c r="A40" s="2"/>
      <c r="B40" s="2"/>
      <c r="C40" s="18" t="s">
        <v>30</v>
      </c>
      <c r="D40" s="20" t="s">
        <v>31</v>
      </c>
      <c r="E40" s="2"/>
    </row>
    <row r="41" spans="1:5" s="30" customFormat="1" ht="14.25" thickTop="1" x14ac:dyDescent="0.4">
      <c r="A41" s="2"/>
      <c r="B41" s="2"/>
      <c r="C41" s="37" t="s">
        <v>32</v>
      </c>
      <c r="D41" s="54">
        <v>14443</v>
      </c>
      <c r="E41" s="2"/>
    </row>
    <row r="42" spans="1:5" s="30" customFormat="1" ht="13.5" x14ac:dyDescent="0.4">
      <c r="A42" s="2"/>
      <c r="B42" s="2"/>
      <c r="C42" s="38" t="s">
        <v>33</v>
      </c>
      <c r="D42" s="55">
        <v>53786</v>
      </c>
      <c r="E42" s="2"/>
    </row>
    <row r="43" spans="1:5" s="30" customFormat="1" ht="13.5" x14ac:dyDescent="0.4">
      <c r="A43" s="2"/>
      <c r="B43" s="2"/>
      <c r="C43" s="38" t="s">
        <v>34</v>
      </c>
      <c r="D43" s="55">
        <v>30568</v>
      </c>
      <c r="E43" s="2"/>
    </row>
    <row r="44" spans="1:5" s="30" customFormat="1" ht="13.5" x14ac:dyDescent="0.4">
      <c r="A44" s="2"/>
      <c r="B44" s="2"/>
      <c r="C44" s="38" t="s">
        <v>0</v>
      </c>
      <c r="D44" s="39">
        <f>SUM(D41:D43)</f>
        <v>98797</v>
      </c>
      <c r="E44" s="2"/>
    </row>
    <row r="45" spans="1:5" s="30" customFormat="1" ht="13.5" x14ac:dyDescent="0.4">
      <c r="A45" s="2"/>
      <c r="B45" s="2"/>
      <c r="C45" s="38" t="s">
        <v>1</v>
      </c>
      <c r="D45" s="40">
        <f>D43/D44</f>
        <v>0.30940210735143781</v>
      </c>
      <c r="E45" s="2"/>
    </row>
    <row r="46" spans="1:5" s="30" customFormat="1" ht="14.25" customHeight="1" thickBot="1" x14ac:dyDescent="0.45">
      <c r="A46" s="2"/>
      <c r="B46" s="2"/>
      <c r="C46" s="19" t="s">
        <v>35</v>
      </c>
      <c r="D46" s="56">
        <v>47.98</v>
      </c>
      <c r="E46" s="2"/>
    </row>
  </sheetData>
  <mergeCells count="1">
    <mergeCell ref="A1:E1"/>
  </mergeCells>
  <phoneticPr fontId="7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6"/>
  <sheetViews>
    <sheetView view="pageBreakPreview" topLeftCell="A19" zoomScaleNormal="100" zoomScaleSheetLayoutView="100" workbookViewId="0">
      <selection activeCell="D37" sqref="D37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29"/>
  </cols>
  <sheetData>
    <row r="1" spans="1:6" ht="19.5" x14ac:dyDescent="0.4">
      <c r="A1" s="70" t="s">
        <v>36</v>
      </c>
      <c r="B1" s="70"/>
      <c r="C1" s="70"/>
      <c r="D1" s="70"/>
      <c r="E1" s="70"/>
    </row>
    <row r="2" spans="1:6" s="30" customFormat="1" ht="13.5" x14ac:dyDescent="0.4">
      <c r="A2" s="2"/>
      <c r="B2" s="2"/>
      <c r="C2" s="2"/>
      <c r="E2" s="62" t="s">
        <v>42</v>
      </c>
    </row>
    <row r="3" spans="1:6" s="30" customFormat="1" ht="13.5" x14ac:dyDescent="0.4">
      <c r="A3" s="2"/>
      <c r="B3" s="2"/>
      <c r="C3" s="2"/>
      <c r="D3" s="62"/>
      <c r="E3" s="62"/>
    </row>
    <row r="4" spans="1:6" s="30" customFormat="1" ht="14.25" thickBot="1" x14ac:dyDescent="0.4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</row>
    <row r="5" spans="1:6" s="30" customFormat="1" ht="14.25" thickTop="1" x14ac:dyDescent="0.4">
      <c r="A5" s="7" t="s">
        <v>7</v>
      </c>
      <c r="B5" s="43">
        <v>41018</v>
      </c>
      <c r="C5" s="42">
        <f>SUM(D5:E5)</f>
        <v>78940</v>
      </c>
      <c r="D5" s="45">
        <v>37818</v>
      </c>
      <c r="E5" s="46">
        <v>41122</v>
      </c>
      <c r="F5" s="31"/>
    </row>
    <row r="6" spans="1:6" s="30" customFormat="1" ht="13.5" x14ac:dyDescent="0.4">
      <c r="A6" s="8" t="s">
        <v>8</v>
      </c>
      <c r="B6" s="44">
        <v>1452</v>
      </c>
      <c r="C6" s="21">
        <f>SUM(D6:E6)</f>
        <v>2544</v>
      </c>
      <c r="D6" s="47">
        <v>1204</v>
      </c>
      <c r="E6" s="48">
        <v>1340</v>
      </c>
      <c r="F6" s="31"/>
    </row>
    <row r="7" spans="1:6" s="30" customFormat="1" ht="13.5" x14ac:dyDescent="0.4">
      <c r="A7" s="8" t="s">
        <v>9</v>
      </c>
      <c r="B7" s="44">
        <v>5770</v>
      </c>
      <c r="C7" s="21">
        <f>SUM(D7:E7)</f>
        <v>11450</v>
      </c>
      <c r="D7" s="47">
        <v>5461</v>
      </c>
      <c r="E7" s="48">
        <v>5989</v>
      </c>
      <c r="F7" s="31"/>
    </row>
    <row r="8" spans="1:6" s="30" customFormat="1" ht="14.25" thickBot="1" x14ac:dyDescent="0.45">
      <c r="A8" s="8" t="s">
        <v>10</v>
      </c>
      <c r="B8" s="44">
        <v>2872</v>
      </c>
      <c r="C8" s="41">
        <f>SUM(D8:E8)</f>
        <v>5811</v>
      </c>
      <c r="D8" s="47">
        <v>2759</v>
      </c>
      <c r="E8" s="48">
        <v>3052</v>
      </c>
      <c r="F8" s="31"/>
    </row>
    <row r="9" spans="1:6" s="30" customFormat="1" ht="14.25" thickTop="1" x14ac:dyDescent="0.4">
      <c r="A9" s="9" t="s">
        <v>11</v>
      </c>
      <c r="B9" s="27">
        <f>SUM(B5:B8)</f>
        <v>51112</v>
      </c>
      <c r="C9" s="27">
        <f>SUM(C5:C8)</f>
        <v>98745</v>
      </c>
      <c r="D9" s="27">
        <f>SUM(D5:D8)</f>
        <v>47242</v>
      </c>
      <c r="E9" s="27">
        <f>SUM(E5:E8)</f>
        <v>51503</v>
      </c>
    </row>
    <row r="10" spans="1:6" s="30" customFormat="1" ht="13.5" x14ac:dyDescent="0.4">
      <c r="A10" s="2"/>
      <c r="B10" s="2"/>
      <c r="C10" s="2"/>
      <c r="D10" s="2"/>
      <c r="E10" s="2"/>
    </row>
    <row r="11" spans="1:6" s="30" customFormat="1" ht="13.5" x14ac:dyDescent="0.4">
      <c r="A11" s="63" t="s">
        <v>12</v>
      </c>
      <c r="B11" s="63"/>
      <c r="C11" s="63"/>
      <c r="D11" s="63"/>
      <c r="E11" s="63"/>
    </row>
    <row r="12" spans="1:6" s="30" customFormat="1" ht="13.5" x14ac:dyDescent="0.4">
      <c r="A12" s="64" t="s">
        <v>13</v>
      </c>
      <c r="B12" s="66" t="s">
        <v>3</v>
      </c>
      <c r="C12" s="67"/>
      <c r="D12" s="67"/>
      <c r="E12" s="68"/>
    </row>
    <row r="13" spans="1:6" s="30" customFormat="1" ht="14.25" thickBot="1" x14ac:dyDescent="0.45">
      <c r="A13" s="65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30" customFormat="1" ht="14.25" thickTop="1" x14ac:dyDescent="0.4">
      <c r="A14" s="7" t="s">
        <v>7</v>
      </c>
      <c r="B14" s="23">
        <f>B5</f>
        <v>41018</v>
      </c>
      <c r="C14" s="43">
        <v>40998</v>
      </c>
      <c r="D14" s="24">
        <f>B14-C14</f>
        <v>20</v>
      </c>
      <c r="E14" s="14">
        <f>+D14/C14</f>
        <v>4.8782867456949119E-4</v>
      </c>
    </row>
    <row r="15" spans="1:6" s="30" customFormat="1" ht="13.5" x14ac:dyDescent="0.4">
      <c r="A15" s="8" t="s">
        <v>8</v>
      </c>
      <c r="B15" s="25">
        <f>B6</f>
        <v>1452</v>
      </c>
      <c r="C15" s="44">
        <v>1456</v>
      </c>
      <c r="D15" s="26">
        <f>B15-C15</f>
        <v>-4</v>
      </c>
      <c r="E15" s="15">
        <f>+D15/C15</f>
        <v>-2.7472527472527475E-3</v>
      </c>
    </row>
    <row r="16" spans="1:6" s="30" customFormat="1" ht="13.5" x14ac:dyDescent="0.4">
      <c r="A16" s="8" t="s">
        <v>9</v>
      </c>
      <c r="B16" s="25">
        <f>B7</f>
        <v>5770</v>
      </c>
      <c r="C16" s="44">
        <v>5767</v>
      </c>
      <c r="D16" s="26">
        <f>B16-C16</f>
        <v>3</v>
      </c>
      <c r="E16" s="15">
        <f>+D16/C16</f>
        <v>5.2020114444251782E-4</v>
      </c>
    </row>
    <row r="17" spans="1:5" s="30" customFormat="1" ht="14.25" thickBot="1" x14ac:dyDescent="0.45">
      <c r="A17" s="8" t="s">
        <v>10</v>
      </c>
      <c r="B17" s="25">
        <f>B8</f>
        <v>2872</v>
      </c>
      <c r="C17" s="44">
        <v>2879</v>
      </c>
      <c r="D17" s="26">
        <f>B17-C17</f>
        <v>-7</v>
      </c>
      <c r="E17" s="15">
        <f>+D17/C17</f>
        <v>-2.4313997915943034E-3</v>
      </c>
    </row>
    <row r="18" spans="1:5" s="30" customFormat="1" ht="14.25" thickTop="1" x14ac:dyDescent="0.4">
      <c r="A18" s="9" t="s">
        <v>18</v>
      </c>
      <c r="B18" s="22">
        <f>B9</f>
        <v>51112</v>
      </c>
      <c r="C18" s="22">
        <f>SUM(C14:C17)</f>
        <v>51100</v>
      </c>
      <c r="D18" s="27">
        <f>SUM(D14:D17)</f>
        <v>12</v>
      </c>
      <c r="E18" s="16">
        <f>+D18/C18</f>
        <v>2.3483365949119374E-4</v>
      </c>
    </row>
    <row r="19" spans="1:5" s="30" customFormat="1" ht="13.5" x14ac:dyDescent="0.4">
      <c r="A19" s="69" t="s">
        <v>19</v>
      </c>
      <c r="B19" s="69"/>
      <c r="C19" s="69"/>
      <c r="D19" s="69"/>
      <c r="E19" s="69"/>
    </row>
    <row r="20" spans="1:5" s="30" customFormat="1" ht="13.5" x14ac:dyDescent="0.4">
      <c r="A20" s="2"/>
      <c r="B20" s="2"/>
      <c r="C20" s="2"/>
      <c r="D20" s="2"/>
      <c r="E20" s="2"/>
    </row>
    <row r="21" spans="1:5" s="30" customFormat="1" ht="13.5" x14ac:dyDescent="0.4">
      <c r="A21" s="64" t="s">
        <v>13</v>
      </c>
      <c r="B21" s="66" t="s">
        <v>4</v>
      </c>
      <c r="C21" s="67"/>
      <c r="D21" s="67"/>
      <c r="E21" s="68"/>
    </row>
    <row r="22" spans="1:5" s="30" customFormat="1" ht="14.25" thickBot="1" x14ac:dyDescent="0.45">
      <c r="A22" s="65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30" customFormat="1" ht="14.25" thickTop="1" x14ac:dyDescent="0.4">
      <c r="A23" s="7" t="s">
        <v>7</v>
      </c>
      <c r="B23" s="25">
        <f>C5</f>
        <v>78940</v>
      </c>
      <c r="C23" s="49">
        <v>78973</v>
      </c>
      <c r="D23" s="24">
        <f>B23-C23</f>
        <v>-33</v>
      </c>
      <c r="E23" s="14">
        <f>+D23/C23</f>
        <v>-4.178643333797627E-4</v>
      </c>
    </row>
    <row r="24" spans="1:5" s="30" customFormat="1" ht="13.5" x14ac:dyDescent="0.4">
      <c r="A24" s="8" t="s">
        <v>8</v>
      </c>
      <c r="B24" s="28">
        <f>C6</f>
        <v>2544</v>
      </c>
      <c r="C24" s="47">
        <v>2554</v>
      </c>
      <c r="D24" s="26">
        <f>B24-C24</f>
        <v>-10</v>
      </c>
      <c r="E24" s="15">
        <f>+D24/C24</f>
        <v>-3.9154267815191858E-3</v>
      </c>
    </row>
    <row r="25" spans="1:5" s="30" customFormat="1" ht="13.5" x14ac:dyDescent="0.4">
      <c r="A25" s="8" t="s">
        <v>9</v>
      </c>
      <c r="B25" s="28">
        <f>C7</f>
        <v>11450</v>
      </c>
      <c r="C25" s="47">
        <v>11445</v>
      </c>
      <c r="D25" s="26">
        <f>B25-C25</f>
        <v>5</v>
      </c>
      <c r="E25" s="15">
        <f>+D25/C25</f>
        <v>4.3687199650502403E-4</v>
      </c>
    </row>
    <row r="26" spans="1:5" s="30" customFormat="1" ht="14.25" thickBot="1" x14ac:dyDescent="0.45">
      <c r="A26" s="8" t="s">
        <v>10</v>
      </c>
      <c r="B26" s="28">
        <f>C8</f>
        <v>5811</v>
      </c>
      <c r="C26" s="50">
        <v>5825</v>
      </c>
      <c r="D26" s="26">
        <f>B26-C26</f>
        <v>-14</v>
      </c>
      <c r="E26" s="15">
        <f>+D26/C26</f>
        <v>-2.4034334763948497E-3</v>
      </c>
    </row>
    <row r="27" spans="1:5" s="30" customFormat="1" ht="14.25" thickTop="1" x14ac:dyDescent="0.4">
      <c r="A27" s="9" t="s">
        <v>18</v>
      </c>
      <c r="B27" s="22">
        <f>C9</f>
        <v>98745</v>
      </c>
      <c r="C27" s="27">
        <f>SUM(C23:C26)</f>
        <v>98797</v>
      </c>
      <c r="D27" s="27">
        <f>SUM(D23:D26)</f>
        <v>-52</v>
      </c>
      <c r="E27" s="16">
        <f>+D27/C27</f>
        <v>-5.2633177120762781E-4</v>
      </c>
    </row>
    <row r="28" spans="1:5" s="30" customFormat="1" ht="13.5" x14ac:dyDescent="0.4">
      <c r="A28" s="69" t="s">
        <v>20</v>
      </c>
      <c r="B28" s="69"/>
      <c r="C28" s="69"/>
      <c r="D28" s="69"/>
      <c r="E28" s="69"/>
    </row>
    <row r="29" spans="1:5" s="30" customFormat="1" ht="14.25" thickBot="1" x14ac:dyDescent="0.45">
      <c r="A29" s="2"/>
      <c r="B29" s="2"/>
      <c r="C29" s="2"/>
      <c r="D29" s="2"/>
      <c r="E29" s="2"/>
    </row>
    <row r="30" spans="1:5" s="30" customFormat="1" ht="14.25" thickBot="1" x14ac:dyDescent="0.45">
      <c r="A30" s="2"/>
      <c r="B30" s="57" t="s">
        <v>21</v>
      </c>
      <c r="C30" s="58"/>
      <c r="D30" s="59"/>
      <c r="E30" s="2"/>
    </row>
    <row r="31" spans="1:5" s="30" customFormat="1" ht="14.25" thickBot="1" x14ac:dyDescent="0.45">
      <c r="A31" s="2"/>
      <c r="B31" s="32" t="s">
        <v>22</v>
      </c>
      <c r="C31" s="32" t="s">
        <v>23</v>
      </c>
      <c r="D31" s="32" t="s">
        <v>24</v>
      </c>
      <c r="E31" s="2"/>
    </row>
    <row r="32" spans="1:5" s="30" customFormat="1" ht="14.25" thickBot="1" x14ac:dyDescent="0.45">
      <c r="A32" s="2"/>
      <c r="B32" s="51">
        <v>50</v>
      </c>
      <c r="C32" s="51">
        <v>122</v>
      </c>
      <c r="D32" s="33">
        <f>B32-C32</f>
        <v>-72</v>
      </c>
      <c r="E32" s="2"/>
    </row>
    <row r="33" spans="1:5" s="30" customFormat="1" ht="14.25" thickBot="1" x14ac:dyDescent="0.45">
      <c r="A33" s="2"/>
      <c r="B33" s="57" t="s">
        <v>25</v>
      </c>
      <c r="C33" s="58"/>
      <c r="D33" s="59"/>
      <c r="E33" s="2"/>
    </row>
    <row r="34" spans="1:5" s="30" customFormat="1" ht="14.25" thickBot="1" x14ac:dyDescent="0.45">
      <c r="A34" s="2"/>
      <c r="B34" s="32" t="s">
        <v>26</v>
      </c>
      <c r="C34" s="32" t="s">
        <v>27</v>
      </c>
      <c r="D34" s="32" t="s">
        <v>24</v>
      </c>
      <c r="E34" s="2"/>
    </row>
    <row r="35" spans="1:5" s="30" customFormat="1" ht="14.25" thickBot="1" x14ac:dyDescent="0.45">
      <c r="A35" s="2"/>
      <c r="B35" s="51">
        <v>227</v>
      </c>
      <c r="C35" s="52">
        <v>207</v>
      </c>
      <c r="D35" s="33">
        <f>B35-C35</f>
        <v>20</v>
      </c>
      <c r="E35" s="2"/>
    </row>
    <row r="36" spans="1:5" s="30" customFormat="1" ht="14.25" thickBot="1" x14ac:dyDescent="0.45">
      <c r="A36" s="2"/>
      <c r="B36" s="60" t="s">
        <v>28</v>
      </c>
      <c r="C36" s="61"/>
      <c r="D36" s="34">
        <f>D32+D35</f>
        <v>-52</v>
      </c>
      <c r="E36" s="2" t="str">
        <f>IF(D27=D36,"","D27セルと不一致")</f>
        <v/>
      </c>
    </row>
    <row r="37" spans="1:5" s="30" customFormat="1" ht="14.25" thickBot="1" x14ac:dyDescent="0.45">
      <c r="A37" s="2"/>
      <c r="B37" s="60" t="s">
        <v>29</v>
      </c>
      <c r="C37" s="61"/>
      <c r="D37" s="53">
        <v>-1113</v>
      </c>
      <c r="E37" s="2"/>
    </row>
    <row r="38" spans="1:5" s="30" customFormat="1" ht="13.5" x14ac:dyDescent="0.4">
      <c r="A38" s="2"/>
      <c r="B38" s="35"/>
      <c r="C38" s="35"/>
      <c r="D38" s="36"/>
      <c r="E38" s="2"/>
    </row>
    <row r="39" spans="1:5" s="30" customFormat="1" ht="14.25" thickBot="1" x14ac:dyDescent="0.45">
      <c r="A39" s="2"/>
      <c r="B39" s="2"/>
      <c r="C39" s="2"/>
      <c r="D39" s="2"/>
      <c r="E39" s="2"/>
    </row>
    <row r="40" spans="1:5" s="30" customFormat="1" ht="14.25" thickBot="1" x14ac:dyDescent="0.45">
      <c r="A40" s="2"/>
      <c r="B40" s="2"/>
      <c r="C40" s="18" t="s">
        <v>30</v>
      </c>
      <c r="D40" s="20" t="s">
        <v>31</v>
      </c>
      <c r="E40" s="2"/>
    </row>
    <row r="41" spans="1:5" s="30" customFormat="1" ht="14.25" thickTop="1" x14ac:dyDescent="0.4">
      <c r="A41" s="2"/>
      <c r="B41" s="2"/>
      <c r="C41" s="37" t="s">
        <v>32</v>
      </c>
      <c r="D41" s="54">
        <v>14401</v>
      </c>
      <c r="E41" s="2"/>
    </row>
    <row r="42" spans="1:5" s="30" customFormat="1" ht="13.5" x14ac:dyDescent="0.4">
      <c r="A42" s="2"/>
      <c r="B42" s="2"/>
      <c r="C42" s="38" t="s">
        <v>33</v>
      </c>
      <c r="D42" s="55">
        <v>53784</v>
      </c>
      <c r="E42" s="2"/>
    </row>
    <row r="43" spans="1:5" s="30" customFormat="1" ht="13.5" x14ac:dyDescent="0.4">
      <c r="A43" s="2"/>
      <c r="B43" s="2"/>
      <c r="C43" s="38" t="s">
        <v>34</v>
      </c>
      <c r="D43" s="55">
        <v>30560</v>
      </c>
      <c r="E43" s="2"/>
    </row>
    <row r="44" spans="1:5" s="30" customFormat="1" ht="13.5" x14ac:dyDescent="0.4">
      <c r="A44" s="2"/>
      <c r="B44" s="2"/>
      <c r="C44" s="38" t="s">
        <v>0</v>
      </c>
      <c r="D44" s="39">
        <f>SUM(D41:D43)</f>
        <v>98745</v>
      </c>
      <c r="E44" s="2"/>
    </row>
    <row r="45" spans="1:5" s="30" customFormat="1" ht="13.5" x14ac:dyDescent="0.4">
      <c r="A45" s="2"/>
      <c r="B45" s="2"/>
      <c r="C45" s="38" t="s">
        <v>1</v>
      </c>
      <c r="D45" s="40">
        <f>D43/D44</f>
        <v>0.30948402450757001</v>
      </c>
      <c r="E45" s="2"/>
    </row>
    <row r="46" spans="1:5" s="30" customFormat="1" ht="14.25" customHeight="1" thickBot="1" x14ac:dyDescent="0.45">
      <c r="A46" s="2"/>
      <c r="B46" s="2"/>
      <c r="C46" s="19" t="s">
        <v>35</v>
      </c>
      <c r="D46" s="56">
        <v>47.99</v>
      </c>
      <c r="E46" s="2"/>
    </row>
  </sheetData>
  <mergeCells count="1">
    <mergeCell ref="A1:E1"/>
  </mergeCells>
  <phoneticPr fontId="7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6"/>
  <sheetViews>
    <sheetView view="pageBreakPreview" topLeftCell="A16" zoomScaleNormal="100" zoomScaleSheetLayoutView="100" workbookViewId="0">
      <selection activeCell="D37" sqref="D37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29"/>
  </cols>
  <sheetData>
    <row r="1" spans="1:6" ht="19.5" x14ac:dyDescent="0.4">
      <c r="A1" s="70" t="s">
        <v>36</v>
      </c>
      <c r="B1" s="70"/>
      <c r="C1" s="70"/>
      <c r="D1" s="70"/>
      <c r="E1" s="70"/>
    </row>
    <row r="2" spans="1:6" s="30" customFormat="1" ht="13.5" x14ac:dyDescent="0.4">
      <c r="A2" s="2"/>
      <c r="B2" s="2"/>
      <c r="C2" s="2"/>
      <c r="E2" s="62" t="s">
        <v>43</v>
      </c>
    </row>
    <row r="3" spans="1:6" s="30" customFormat="1" ht="13.5" x14ac:dyDescent="0.4">
      <c r="A3" s="2"/>
      <c r="B3" s="2"/>
      <c r="C3" s="2"/>
      <c r="D3" s="62"/>
      <c r="E3" s="62"/>
    </row>
    <row r="4" spans="1:6" s="30" customFormat="1" ht="14.25" thickBot="1" x14ac:dyDescent="0.4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</row>
    <row r="5" spans="1:6" s="30" customFormat="1" ht="14.25" thickTop="1" x14ac:dyDescent="0.4">
      <c r="A5" s="7" t="s">
        <v>7</v>
      </c>
      <c r="B5" s="43">
        <v>41029</v>
      </c>
      <c r="C5" s="42">
        <f>SUM(D5:E5)</f>
        <v>78886</v>
      </c>
      <c r="D5" s="45">
        <v>37781</v>
      </c>
      <c r="E5" s="46">
        <v>41105</v>
      </c>
      <c r="F5" s="31"/>
    </row>
    <row r="6" spans="1:6" s="30" customFormat="1" ht="13.5" x14ac:dyDescent="0.4">
      <c r="A6" s="8" t="s">
        <v>8</v>
      </c>
      <c r="B6" s="44">
        <v>1457</v>
      </c>
      <c r="C6" s="21">
        <f>SUM(D6:E6)</f>
        <v>2543</v>
      </c>
      <c r="D6" s="47">
        <v>1207</v>
      </c>
      <c r="E6" s="48">
        <v>1336</v>
      </c>
      <c r="F6" s="31"/>
    </row>
    <row r="7" spans="1:6" s="30" customFormat="1" ht="13.5" x14ac:dyDescent="0.4">
      <c r="A7" s="8" t="s">
        <v>9</v>
      </c>
      <c r="B7" s="44">
        <v>5784</v>
      </c>
      <c r="C7" s="21">
        <f>SUM(D7:E7)</f>
        <v>11446</v>
      </c>
      <c r="D7" s="47">
        <v>5458</v>
      </c>
      <c r="E7" s="48">
        <v>5988</v>
      </c>
      <c r="F7" s="31"/>
    </row>
    <row r="8" spans="1:6" s="30" customFormat="1" ht="14.25" thickBot="1" x14ac:dyDescent="0.45">
      <c r="A8" s="8" t="s">
        <v>10</v>
      </c>
      <c r="B8" s="44">
        <v>2867</v>
      </c>
      <c r="C8" s="41">
        <f>SUM(D8:E8)</f>
        <v>5800</v>
      </c>
      <c r="D8" s="47">
        <v>2754</v>
      </c>
      <c r="E8" s="48">
        <v>3046</v>
      </c>
      <c r="F8" s="31"/>
    </row>
    <row r="9" spans="1:6" s="30" customFormat="1" ht="14.25" thickTop="1" x14ac:dyDescent="0.4">
      <c r="A9" s="9" t="s">
        <v>11</v>
      </c>
      <c r="B9" s="27">
        <f>SUM(B5:B8)</f>
        <v>51137</v>
      </c>
      <c r="C9" s="27">
        <f>SUM(C5:C8)</f>
        <v>98675</v>
      </c>
      <c r="D9" s="27">
        <f>SUM(D5:D8)</f>
        <v>47200</v>
      </c>
      <c r="E9" s="27">
        <f>SUM(E5:E8)</f>
        <v>51475</v>
      </c>
    </row>
    <row r="10" spans="1:6" s="30" customFormat="1" ht="13.5" x14ac:dyDescent="0.4">
      <c r="A10" s="2"/>
      <c r="B10" s="2"/>
      <c r="C10" s="2"/>
      <c r="D10" s="2"/>
      <c r="E10" s="2"/>
    </row>
    <row r="11" spans="1:6" s="30" customFormat="1" ht="13.5" x14ac:dyDescent="0.4">
      <c r="A11" s="63" t="s">
        <v>12</v>
      </c>
      <c r="B11" s="63"/>
      <c r="C11" s="63"/>
      <c r="D11" s="63"/>
      <c r="E11" s="63"/>
    </row>
    <row r="12" spans="1:6" s="30" customFormat="1" ht="13.5" x14ac:dyDescent="0.4">
      <c r="A12" s="64" t="s">
        <v>13</v>
      </c>
      <c r="B12" s="66" t="s">
        <v>3</v>
      </c>
      <c r="C12" s="67"/>
      <c r="D12" s="67"/>
      <c r="E12" s="68"/>
    </row>
    <row r="13" spans="1:6" s="30" customFormat="1" ht="14.25" thickBot="1" x14ac:dyDescent="0.45">
      <c r="A13" s="65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30" customFormat="1" ht="14.25" thickTop="1" x14ac:dyDescent="0.4">
      <c r="A14" s="7" t="s">
        <v>7</v>
      </c>
      <c r="B14" s="23">
        <f>B5</f>
        <v>41029</v>
      </c>
      <c r="C14" s="43">
        <v>41018</v>
      </c>
      <c r="D14" s="24">
        <f>B14-C14</f>
        <v>11</v>
      </c>
      <c r="E14" s="14">
        <f>+D14/C14</f>
        <v>2.681749475839875E-4</v>
      </c>
    </row>
    <row r="15" spans="1:6" s="30" customFormat="1" ht="13.5" x14ac:dyDescent="0.4">
      <c r="A15" s="8" t="s">
        <v>8</v>
      </c>
      <c r="B15" s="25">
        <f>B6</f>
        <v>1457</v>
      </c>
      <c r="C15" s="44">
        <v>1452</v>
      </c>
      <c r="D15" s="26">
        <f>B15-C15</f>
        <v>5</v>
      </c>
      <c r="E15" s="15">
        <f>+D15/C15</f>
        <v>3.4435261707988982E-3</v>
      </c>
    </row>
    <row r="16" spans="1:6" s="30" customFormat="1" ht="13.5" x14ac:dyDescent="0.4">
      <c r="A16" s="8" t="s">
        <v>9</v>
      </c>
      <c r="B16" s="25">
        <f>B7</f>
        <v>5784</v>
      </c>
      <c r="C16" s="44">
        <v>5770</v>
      </c>
      <c r="D16" s="26">
        <f>B16-C16</f>
        <v>14</v>
      </c>
      <c r="E16" s="15">
        <f>+D16/C16</f>
        <v>2.4263431542461003E-3</v>
      </c>
    </row>
    <row r="17" spans="1:5" s="30" customFormat="1" ht="14.25" thickBot="1" x14ac:dyDescent="0.45">
      <c r="A17" s="8" t="s">
        <v>10</v>
      </c>
      <c r="B17" s="25">
        <f>B8</f>
        <v>2867</v>
      </c>
      <c r="C17" s="44">
        <v>2872</v>
      </c>
      <c r="D17" s="26">
        <f>B17-C17</f>
        <v>-5</v>
      </c>
      <c r="E17" s="15">
        <f>+D17/C17</f>
        <v>-1.7409470752089136E-3</v>
      </c>
    </row>
    <row r="18" spans="1:5" s="30" customFormat="1" ht="14.25" thickTop="1" x14ac:dyDescent="0.4">
      <c r="A18" s="9" t="s">
        <v>18</v>
      </c>
      <c r="B18" s="22">
        <f>B9</f>
        <v>51137</v>
      </c>
      <c r="C18" s="22">
        <f>SUM(C14:C17)</f>
        <v>51112</v>
      </c>
      <c r="D18" s="27">
        <f>SUM(D14:D17)</f>
        <v>25</v>
      </c>
      <c r="E18" s="16">
        <f>+D18/C18</f>
        <v>4.8912192831429015E-4</v>
      </c>
    </row>
    <row r="19" spans="1:5" s="30" customFormat="1" ht="13.5" x14ac:dyDescent="0.4">
      <c r="A19" s="69" t="s">
        <v>19</v>
      </c>
      <c r="B19" s="69"/>
      <c r="C19" s="69"/>
      <c r="D19" s="69"/>
      <c r="E19" s="69"/>
    </row>
    <row r="20" spans="1:5" s="30" customFormat="1" ht="13.5" x14ac:dyDescent="0.4">
      <c r="A20" s="2"/>
      <c r="B20" s="2"/>
      <c r="C20" s="2"/>
      <c r="D20" s="2"/>
      <c r="E20" s="2"/>
    </row>
    <row r="21" spans="1:5" s="30" customFormat="1" ht="13.5" x14ac:dyDescent="0.4">
      <c r="A21" s="64" t="s">
        <v>13</v>
      </c>
      <c r="B21" s="66" t="s">
        <v>4</v>
      </c>
      <c r="C21" s="67"/>
      <c r="D21" s="67"/>
      <c r="E21" s="68"/>
    </row>
    <row r="22" spans="1:5" s="30" customFormat="1" ht="14.25" thickBot="1" x14ac:dyDescent="0.45">
      <c r="A22" s="65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30" customFormat="1" ht="14.25" thickTop="1" x14ac:dyDescent="0.4">
      <c r="A23" s="7" t="s">
        <v>7</v>
      </c>
      <c r="B23" s="25">
        <f>C5</f>
        <v>78886</v>
      </c>
      <c r="C23" s="49">
        <v>78940</v>
      </c>
      <c r="D23" s="24">
        <f>B23-C23</f>
        <v>-54</v>
      </c>
      <c r="E23" s="14">
        <f>+D23/C23</f>
        <v>-6.8406384595895615E-4</v>
      </c>
    </row>
    <row r="24" spans="1:5" s="30" customFormat="1" ht="13.5" x14ac:dyDescent="0.4">
      <c r="A24" s="8" t="s">
        <v>8</v>
      </c>
      <c r="B24" s="28">
        <f>C6</f>
        <v>2543</v>
      </c>
      <c r="C24" s="47">
        <v>2544</v>
      </c>
      <c r="D24" s="26">
        <f>B24-C24</f>
        <v>-1</v>
      </c>
      <c r="E24" s="15">
        <f>+D24/C24</f>
        <v>-3.9308176100628933E-4</v>
      </c>
    </row>
    <row r="25" spans="1:5" s="30" customFormat="1" ht="13.5" x14ac:dyDescent="0.4">
      <c r="A25" s="8" t="s">
        <v>9</v>
      </c>
      <c r="B25" s="28">
        <f>C7</f>
        <v>11446</v>
      </c>
      <c r="C25" s="47">
        <v>11450</v>
      </c>
      <c r="D25" s="26">
        <f>B25-C25</f>
        <v>-4</v>
      </c>
      <c r="E25" s="15">
        <f>+D25/C25</f>
        <v>-3.4934497816593884E-4</v>
      </c>
    </row>
    <row r="26" spans="1:5" s="30" customFormat="1" ht="14.25" thickBot="1" x14ac:dyDescent="0.45">
      <c r="A26" s="8" t="s">
        <v>10</v>
      </c>
      <c r="B26" s="28">
        <f>C8</f>
        <v>5800</v>
      </c>
      <c r="C26" s="50">
        <v>5811</v>
      </c>
      <c r="D26" s="26">
        <f>B26-C26</f>
        <v>-11</v>
      </c>
      <c r="E26" s="15">
        <f>+D26/C26</f>
        <v>-1.8929616245052486E-3</v>
      </c>
    </row>
    <row r="27" spans="1:5" s="30" customFormat="1" ht="14.25" thickTop="1" x14ac:dyDescent="0.4">
      <c r="A27" s="9" t="s">
        <v>18</v>
      </c>
      <c r="B27" s="22">
        <f>C9</f>
        <v>98675</v>
      </c>
      <c r="C27" s="27">
        <f>SUM(C23:C26)</f>
        <v>98745</v>
      </c>
      <c r="D27" s="27">
        <f>SUM(D23:D26)</f>
        <v>-70</v>
      </c>
      <c r="E27" s="16">
        <f>+D27/C27</f>
        <v>-7.0889665299508832E-4</v>
      </c>
    </row>
    <row r="28" spans="1:5" s="30" customFormat="1" ht="13.5" x14ac:dyDescent="0.4">
      <c r="A28" s="69" t="s">
        <v>20</v>
      </c>
      <c r="B28" s="69"/>
      <c r="C28" s="69"/>
      <c r="D28" s="69"/>
      <c r="E28" s="69"/>
    </row>
    <row r="29" spans="1:5" s="30" customFormat="1" ht="14.25" thickBot="1" x14ac:dyDescent="0.45">
      <c r="A29" s="2"/>
      <c r="B29" s="2"/>
      <c r="C29" s="2"/>
      <c r="D29" s="2"/>
      <c r="E29" s="2"/>
    </row>
    <row r="30" spans="1:5" s="30" customFormat="1" ht="14.25" thickBot="1" x14ac:dyDescent="0.45">
      <c r="A30" s="2"/>
      <c r="B30" s="57" t="s">
        <v>21</v>
      </c>
      <c r="C30" s="58"/>
      <c r="D30" s="59"/>
      <c r="E30" s="2"/>
    </row>
    <row r="31" spans="1:5" s="30" customFormat="1" ht="14.25" thickBot="1" x14ac:dyDescent="0.45">
      <c r="A31" s="2"/>
      <c r="B31" s="32" t="s">
        <v>22</v>
      </c>
      <c r="C31" s="32" t="s">
        <v>23</v>
      </c>
      <c r="D31" s="32" t="s">
        <v>24</v>
      </c>
      <c r="E31" s="2"/>
    </row>
    <row r="32" spans="1:5" s="30" customFormat="1" ht="14.25" thickBot="1" x14ac:dyDescent="0.45">
      <c r="A32" s="2"/>
      <c r="B32" s="51">
        <v>50</v>
      </c>
      <c r="C32" s="51">
        <v>141</v>
      </c>
      <c r="D32" s="33">
        <f>B32-C32</f>
        <v>-91</v>
      </c>
      <c r="E32" s="2"/>
    </row>
    <row r="33" spans="1:5" s="30" customFormat="1" ht="14.25" thickBot="1" x14ac:dyDescent="0.45">
      <c r="A33" s="2"/>
      <c r="B33" s="57" t="s">
        <v>25</v>
      </c>
      <c r="C33" s="58"/>
      <c r="D33" s="59"/>
      <c r="E33" s="2"/>
    </row>
    <row r="34" spans="1:5" s="30" customFormat="1" ht="14.25" thickBot="1" x14ac:dyDescent="0.45">
      <c r="A34" s="2"/>
      <c r="B34" s="32" t="s">
        <v>26</v>
      </c>
      <c r="C34" s="32" t="s">
        <v>27</v>
      </c>
      <c r="D34" s="32" t="s">
        <v>24</v>
      </c>
      <c r="E34" s="2"/>
    </row>
    <row r="35" spans="1:5" s="30" customFormat="1" ht="14.25" thickBot="1" x14ac:dyDescent="0.45">
      <c r="A35" s="2"/>
      <c r="B35" s="51">
        <v>313</v>
      </c>
      <c r="C35" s="52">
        <v>292</v>
      </c>
      <c r="D35" s="33">
        <f>B35-C35</f>
        <v>21</v>
      </c>
      <c r="E35" s="2"/>
    </row>
    <row r="36" spans="1:5" s="30" customFormat="1" ht="14.25" thickBot="1" x14ac:dyDescent="0.45">
      <c r="A36" s="2"/>
      <c r="B36" s="60" t="s">
        <v>28</v>
      </c>
      <c r="C36" s="61"/>
      <c r="D36" s="34">
        <f>D32+D35</f>
        <v>-70</v>
      </c>
      <c r="E36" s="2" t="str">
        <f>IF(D27=D36,"","D27セルと不一致")</f>
        <v/>
      </c>
    </row>
    <row r="37" spans="1:5" s="30" customFormat="1" ht="14.25" thickBot="1" x14ac:dyDescent="0.45">
      <c r="A37" s="2"/>
      <c r="B37" s="60" t="s">
        <v>29</v>
      </c>
      <c r="C37" s="61"/>
      <c r="D37" s="53">
        <v>-1140</v>
      </c>
      <c r="E37" s="2"/>
    </row>
    <row r="38" spans="1:5" s="30" customFormat="1" ht="13.5" x14ac:dyDescent="0.4">
      <c r="A38" s="2"/>
      <c r="B38" s="35"/>
      <c r="C38" s="35"/>
      <c r="D38" s="36"/>
      <c r="E38" s="2"/>
    </row>
    <row r="39" spans="1:5" s="30" customFormat="1" ht="14.25" thickBot="1" x14ac:dyDescent="0.45">
      <c r="A39" s="2"/>
      <c r="B39" s="2"/>
      <c r="C39" s="2"/>
      <c r="D39" s="2"/>
      <c r="E39" s="2"/>
    </row>
    <row r="40" spans="1:5" s="30" customFormat="1" ht="14.25" thickBot="1" x14ac:dyDescent="0.45">
      <c r="A40" s="2"/>
      <c r="B40" s="2"/>
      <c r="C40" s="18" t="s">
        <v>30</v>
      </c>
      <c r="D40" s="20" t="s">
        <v>31</v>
      </c>
      <c r="E40" s="2"/>
    </row>
    <row r="41" spans="1:5" s="30" customFormat="1" ht="14.25" thickTop="1" x14ac:dyDescent="0.4">
      <c r="A41" s="2"/>
      <c r="B41" s="2"/>
      <c r="C41" s="37" t="s">
        <v>32</v>
      </c>
      <c r="D41" s="54">
        <v>14355</v>
      </c>
      <c r="E41" s="2"/>
    </row>
    <row r="42" spans="1:5" s="30" customFormat="1" ht="13.5" x14ac:dyDescent="0.4">
      <c r="A42" s="2"/>
      <c r="B42" s="2"/>
      <c r="C42" s="38" t="s">
        <v>33</v>
      </c>
      <c r="D42" s="55">
        <v>53786</v>
      </c>
      <c r="E42" s="2"/>
    </row>
    <row r="43" spans="1:5" s="30" customFormat="1" ht="13.5" x14ac:dyDescent="0.4">
      <c r="A43" s="2"/>
      <c r="B43" s="2"/>
      <c r="C43" s="38" t="s">
        <v>34</v>
      </c>
      <c r="D43" s="55">
        <v>30534</v>
      </c>
      <c r="E43" s="2"/>
    </row>
    <row r="44" spans="1:5" s="30" customFormat="1" ht="13.5" x14ac:dyDescent="0.4">
      <c r="A44" s="2"/>
      <c r="B44" s="2"/>
      <c r="C44" s="38" t="s">
        <v>0</v>
      </c>
      <c r="D44" s="39">
        <f>SUM(D41:D43)</f>
        <v>98675</v>
      </c>
      <c r="E44" s="2"/>
    </row>
    <row r="45" spans="1:5" s="30" customFormat="1" ht="13.5" x14ac:dyDescent="0.4">
      <c r="A45" s="2"/>
      <c r="B45" s="2"/>
      <c r="C45" s="38" t="s">
        <v>1</v>
      </c>
      <c r="D45" s="40">
        <f>D43/D44</f>
        <v>0.3094400810742336</v>
      </c>
      <c r="E45" s="2"/>
    </row>
    <row r="46" spans="1:5" s="30" customFormat="1" ht="14.25" customHeight="1" thickBot="1" x14ac:dyDescent="0.45">
      <c r="A46" s="2"/>
      <c r="B46" s="2"/>
      <c r="C46" s="19" t="s">
        <v>35</v>
      </c>
      <c r="D46" s="56">
        <v>48</v>
      </c>
      <c r="E46" s="2"/>
    </row>
  </sheetData>
  <mergeCells count="1">
    <mergeCell ref="A1:E1"/>
  </mergeCells>
  <phoneticPr fontId="7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6"/>
  <sheetViews>
    <sheetView view="pageBreakPreview" zoomScaleNormal="100" zoomScaleSheetLayoutView="100" workbookViewId="0">
      <selection sqref="A1:E1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29"/>
  </cols>
  <sheetData>
    <row r="1" spans="1:6" ht="19.5" x14ac:dyDescent="0.4">
      <c r="A1" s="70" t="s">
        <v>36</v>
      </c>
      <c r="B1" s="70"/>
      <c r="C1" s="70"/>
      <c r="D1" s="70"/>
      <c r="E1" s="70"/>
    </row>
    <row r="2" spans="1:6" s="30" customFormat="1" ht="13.5" x14ac:dyDescent="0.4">
      <c r="A2" s="2"/>
      <c r="B2" s="2"/>
      <c r="C2" s="2"/>
      <c r="E2" s="62" t="s">
        <v>44</v>
      </c>
    </row>
    <row r="3" spans="1:6" s="30" customFormat="1" ht="13.5" x14ac:dyDescent="0.4">
      <c r="A3" s="2"/>
      <c r="B3" s="2"/>
      <c r="C3" s="2"/>
      <c r="D3" s="62"/>
      <c r="E3" s="62"/>
    </row>
    <row r="4" spans="1:6" s="30" customFormat="1" ht="14.25" thickBot="1" x14ac:dyDescent="0.4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</row>
    <row r="5" spans="1:6" s="30" customFormat="1" ht="14.25" thickTop="1" x14ac:dyDescent="0.4">
      <c r="A5" s="7" t="s">
        <v>7</v>
      </c>
      <c r="B5" s="43">
        <v>41093</v>
      </c>
      <c r="C5" s="42">
        <f>SUM(D5:E5)</f>
        <v>78933</v>
      </c>
      <c r="D5" s="45">
        <v>37831</v>
      </c>
      <c r="E5" s="46">
        <v>41102</v>
      </c>
      <c r="F5" s="31"/>
    </row>
    <row r="6" spans="1:6" s="30" customFormat="1" ht="13.5" x14ac:dyDescent="0.4">
      <c r="A6" s="8" t="s">
        <v>8</v>
      </c>
      <c r="B6" s="44">
        <v>1447</v>
      </c>
      <c r="C6" s="21">
        <f>SUM(D6:E6)</f>
        <v>2527</v>
      </c>
      <c r="D6" s="47">
        <v>1198</v>
      </c>
      <c r="E6" s="48">
        <v>1329</v>
      </c>
      <c r="F6" s="31"/>
    </row>
    <row r="7" spans="1:6" s="30" customFormat="1" ht="13.5" x14ac:dyDescent="0.4">
      <c r="A7" s="8" t="s">
        <v>9</v>
      </c>
      <c r="B7" s="44">
        <v>5787</v>
      </c>
      <c r="C7" s="21">
        <f>SUM(D7:E7)</f>
        <v>11440</v>
      </c>
      <c r="D7" s="47">
        <v>5460</v>
      </c>
      <c r="E7" s="48">
        <v>5980</v>
      </c>
      <c r="F7" s="31"/>
    </row>
    <row r="8" spans="1:6" s="30" customFormat="1" ht="14.25" thickBot="1" x14ac:dyDescent="0.45">
      <c r="A8" s="8" t="s">
        <v>10</v>
      </c>
      <c r="B8" s="44">
        <v>2870</v>
      </c>
      <c r="C8" s="41">
        <f>SUM(D8:E8)</f>
        <v>5796</v>
      </c>
      <c r="D8" s="47">
        <v>2752</v>
      </c>
      <c r="E8" s="48">
        <v>3044</v>
      </c>
      <c r="F8" s="31"/>
    </row>
    <row r="9" spans="1:6" s="30" customFormat="1" ht="14.25" thickTop="1" x14ac:dyDescent="0.4">
      <c r="A9" s="9" t="s">
        <v>11</v>
      </c>
      <c r="B9" s="27">
        <f>SUM(B5:B8)</f>
        <v>51197</v>
      </c>
      <c r="C9" s="27">
        <f>SUM(C5:C8)</f>
        <v>98696</v>
      </c>
      <c r="D9" s="27">
        <f>SUM(D5:D8)</f>
        <v>47241</v>
      </c>
      <c r="E9" s="27">
        <f>SUM(E5:E8)</f>
        <v>51455</v>
      </c>
    </row>
    <row r="10" spans="1:6" s="30" customFormat="1" ht="13.5" x14ac:dyDescent="0.4">
      <c r="A10" s="2"/>
      <c r="B10" s="2"/>
      <c r="C10" s="2"/>
      <c r="D10" s="2"/>
      <c r="E10" s="2"/>
    </row>
    <row r="11" spans="1:6" s="30" customFormat="1" ht="13.5" x14ac:dyDescent="0.4">
      <c r="A11" s="63" t="s">
        <v>12</v>
      </c>
      <c r="B11" s="63"/>
      <c r="C11" s="63"/>
      <c r="D11" s="63"/>
      <c r="E11" s="63"/>
    </row>
    <row r="12" spans="1:6" s="30" customFormat="1" ht="13.5" x14ac:dyDescent="0.4">
      <c r="A12" s="64" t="s">
        <v>13</v>
      </c>
      <c r="B12" s="66" t="s">
        <v>3</v>
      </c>
      <c r="C12" s="67"/>
      <c r="D12" s="67"/>
      <c r="E12" s="68"/>
    </row>
    <row r="13" spans="1:6" s="30" customFormat="1" ht="14.25" thickBot="1" x14ac:dyDescent="0.45">
      <c r="A13" s="65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30" customFormat="1" ht="14.25" thickTop="1" x14ac:dyDescent="0.4">
      <c r="A14" s="7" t="s">
        <v>7</v>
      </c>
      <c r="B14" s="23">
        <f>B5</f>
        <v>41093</v>
      </c>
      <c r="C14" s="43">
        <v>41029</v>
      </c>
      <c r="D14" s="24">
        <f>B14-C14</f>
        <v>64</v>
      </c>
      <c r="E14" s="14">
        <f>+D14/C14</f>
        <v>1.5598722854566283E-3</v>
      </c>
    </row>
    <row r="15" spans="1:6" s="30" customFormat="1" ht="13.5" x14ac:dyDescent="0.4">
      <c r="A15" s="8" t="s">
        <v>8</v>
      </c>
      <c r="B15" s="25">
        <f>B6</f>
        <v>1447</v>
      </c>
      <c r="C15" s="44">
        <v>1457</v>
      </c>
      <c r="D15" s="26">
        <f>B15-C15</f>
        <v>-10</v>
      </c>
      <c r="E15" s="15">
        <f>+D15/C15</f>
        <v>-6.8634179821551134E-3</v>
      </c>
    </row>
    <row r="16" spans="1:6" s="30" customFormat="1" ht="13.5" x14ac:dyDescent="0.4">
      <c r="A16" s="8" t="s">
        <v>9</v>
      </c>
      <c r="B16" s="25">
        <f>B7</f>
        <v>5787</v>
      </c>
      <c r="C16" s="44">
        <v>5784</v>
      </c>
      <c r="D16" s="26">
        <f>B16-C16</f>
        <v>3</v>
      </c>
      <c r="E16" s="15">
        <f>+D16/C16</f>
        <v>5.1867219917012448E-4</v>
      </c>
    </row>
    <row r="17" spans="1:5" s="30" customFormat="1" ht="14.25" thickBot="1" x14ac:dyDescent="0.45">
      <c r="A17" s="8" t="s">
        <v>10</v>
      </c>
      <c r="B17" s="25">
        <f>B8</f>
        <v>2870</v>
      </c>
      <c r="C17" s="44">
        <v>2867</v>
      </c>
      <c r="D17" s="26">
        <f>B17-C17</f>
        <v>3</v>
      </c>
      <c r="E17" s="15">
        <f>+D17/C17</f>
        <v>1.0463899546564353E-3</v>
      </c>
    </row>
    <row r="18" spans="1:5" s="30" customFormat="1" ht="14.25" thickTop="1" x14ac:dyDescent="0.4">
      <c r="A18" s="9" t="s">
        <v>18</v>
      </c>
      <c r="B18" s="22">
        <f>B9</f>
        <v>51197</v>
      </c>
      <c r="C18" s="22">
        <f>SUM(C14:C17)</f>
        <v>51137</v>
      </c>
      <c r="D18" s="27">
        <f>SUM(D14:D17)</f>
        <v>60</v>
      </c>
      <c r="E18" s="16">
        <f>+D18/C18</f>
        <v>1.1733187320335568E-3</v>
      </c>
    </row>
    <row r="19" spans="1:5" s="30" customFormat="1" ht="13.5" x14ac:dyDescent="0.4">
      <c r="A19" s="69" t="s">
        <v>19</v>
      </c>
      <c r="B19" s="69"/>
      <c r="C19" s="69"/>
      <c r="D19" s="69"/>
      <c r="E19" s="69"/>
    </row>
    <row r="20" spans="1:5" s="30" customFormat="1" ht="13.5" x14ac:dyDescent="0.4">
      <c r="A20" s="2"/>
      <c r="B20" s="2"/>
      <c r="C20" s="2"/>
      <c r="D20" s="2"/>
      <c r="E20" s="2"/>
    </row>
    <row r="21" spans="1:5" s="30" customFormat="1" ht="13.5" x14ac:dyDescent="0.4">
      <c r="A21" s="64" t="s">
        <v>13</v>
      </c>
      <c r="B21" s="66" t="s">
        <v>4</v>
      </c>
      <c r="C21" s="67"/>
      <c r="D21" s="67"/>
      <c r="E21" s="68"/>
    </row>
    <row r="22" spans="1:5" s="30" customFormat="1" ht="14.25" thickBot="1" x14ac:dyDescent="0.45">
      <c r="A22" s="65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30" customFormat="1" ht="14.25" thickTop="1" x14ac:dyDescent="0.4">
      <c r="A23" s="7" t="s">
        <v>7</v>
      </c>
      <c r="B23" s="25">
        <f>C5</f>
        <v>78933</v>
      </c>
      <c r="C23" s="49">
        <v>78886</v>
      </c>
      <c r="D23" s="24">
        <f>B23-C23</f>
        <v>47</v>
      </c>
      <c r="E23" s="14">
        <f>+D23/C23</f>
        <v>5.9579646578607106E-4</v>
      </c>
    </row>
    <row r="24" spans="1:5" s="30" customFormat="1" ht="13.5" x14ac:dyDescent="0.4">
      <c r="A24" s="8" t="s">
        <v>8</v>
      </c>
      <c r="B24" s="28">
        <f>C6</f>
        <v>2527</v>
      </c>
      <c r="C24" s="47">
        <v>2543</v>
      </c>
      <c r="D24" s="26">
        <f>B24-C24</f>
        <v>-16</v>
      </c>
      <c r="E24" s="15">
        <f>+D24/C24</f>
        <v>-6.291781360597719E-3</v>
      </c>
    </row>
    <row r="25" spans="1:5" s="30" customFormat="1" ht="13.5" x14ac:dyDescent="0.4">
      <c r="A25" s="8" t="s">
        <v>9</v>
      </c>
      <c r="B25" s="28">
        <f>C7</f>
        <v>11440</v>
      </c>
      <c r="C25" s="47">
        <v>11446</v>
      </c>
      <c r="D25" s="26">
        <f>B25-C25</f>
        <v>-6</v>
      </c>
      <c r="E25" s="15">
        <f>+D25/C25</f>
        <v>-5.2420059409400669E-4</v>
      </c>
    </row>
    <row r="26" spans="1:5" s="30" customFormat="1" ht="14.25" thickBot="1" x14ac:dyDescent="0.45">
      <c r="A26" s="8" t="s">
        <v>10</v>
      </c>
      <c r="B26" s="28">
        <f>C8</f>
        <v>5796</v>
      </c>
      <c r="C26" s="50">
        <v>5800</v>
      </c>
      <c r="D26" s="26">
        <f>B26-C26</f>
        <v>-4</v>
      </c>
      <c r="E26" s="15">
        <f>+D26/C26</f>
        <v>-6.8965517241379305E-4</v>
      </c>
    </row>
    <row r="27" spans="1:5" s="30" customFormat="1" ht="14.25" thickTop="1" x14ac:dyDescent="0.4">
      <c r="A27" s="9" t="s">
        <v>18</v>
      </c>
      <c r="B27" s="22">
        <f>C9</f>
        <v>98696</v>
      </c>
      <c r="C27" s="27">
        <f>SUM(C23:C26)</f>
        <v>98675</v>
      </c>
      <c r="D27" s="27">
        <f>SUM(D23:D26)</f>
        <v>21</v>
      </c>
      <c r="E27" s="16">
        <f>+D27/C27</f>
        <v>2.1281986318723081E-4</v>
      </c>
    </row>
    <row r="28" spans="1:5" s="30" customFormat="1" ht="13.5" x14ac:dyDescent="0.4">
      <c r="A28" s="69" t="s">
        <v>20</v>
      </c>
      <c r="B28" s="69"/>
      <c r="C28" s="69"/>
      <c r="D28" s="69"/>
      <c r="E28" s="69"/>
    </row>
    <row r="29" spans="1:5" s="30" customFormat="1" ht="14.25" thickBot="1" x14ac:dyDescent="0.45">
      <c r="A29" s="2"/>
      <c r="B29" s="2"/>
      <c r="C29" s="2"/>
      <c r="D29" s="2"/>
      <c r="E29" s="2"/>
    </row>
    <row r="30" spans="1:5" s="30" customFormat="1" ht="14.25" thickBot="1" x14ac:dyDescent="0.45">
      <c r="A30" s="2"/>
      <c r="B30" s="57" t="s">
        <v>21</v>
      </c>
      <c r="C30" s="58"/>
      <c r="D30" s="59"/>
      <c r="E30" s="2"/>
    </row>
    <row r="31" spans="1:5" s="30" customFormat="1" ht="14.25" thickBot="1" x14ac:dyDescent="0.45">
      <c r="A31" s="2"/>
      <c r="B31" s="32" t="s">
        <v>22</v>
      </c>
      <c r="C31" s="32" t="s">
        <v>23</v>
      </c>
      <c r="D31" s="32" t="s">
        <v>24</v>
      </c>
      <c r="E31" s="2"/>
    </row>
    <row r="32" spans="1:5" s="30" customFormat="1" ht="14.25" thickBot="1" x14ac:dyDescent="0.45">
      <c r="A32" s="2"/>
      <c r="B32" s="51">
        <v>63</v>
      </c>
      <c r="C32" s="51">
        <v>135</v>
      </c>
      <c r="D32" s="33">
        <f>B32-C32</f>
        <v>-72</v>
      </c>
      <c r="E32" s="2"/>
    </row>
    <row r="33" spans="1:5" s="30" customFormat="1" ht="14.25" thickBot="1" x14ac:dyDescent="0.45">
      <c r="A33" s="2"/>
      <c r="B33" s="57" t="s">
        <v>25</v>
      </c>
      <c r="C33" s="58"/>
      <c r="D33" s="59"/>
      <c r="E33" s="2"/>
    </row>
    <row r="34" spans="1:5" s="30" customFormat="1" ht="14.25" thickBot="1" x14ac:dyDescent="0.45">
      <c r="A34" s="2"/>
      <c r="B34" s="32" t="s">
        <v>26</v>
      </c>
      <c r="C34" s="32" t="s">
        <v>27</v>
      </c>
      <c r="D34" s="32" t="s">
        <v>24</v>
      </c>
      <c r="E34" s="2"/>
    </row>
    <row r="35" spans="1:5" s="30" customFormat="1" ht="14.25" thickBot="1" x14ac:dyDescent="0.45">
      <c r="A35" s="2"/>
      <c r="B35" s="51">
        <v>396</v>
      </c>
      <c r="C35" s="52">
        <v>303</v>
      </c>
      <c r="D35" s="33">
        <f>B35-C35</f>
        <v>93</v>
      </c>
      <c r="E35" s="2"/>
    </row>
    <row r="36" spans="1:5" s="30" customFormat="1" ht="14.25" thickBot="1" x14ac:dyDescent="0.45">
      <c r="A36" s="2"/>
      <c r="B36" s="60" t="s">
        <v>28</v>
      </c>
      <c r="C36" s="61"/>
      <c r="D36" s="34">
        <f>D32+D35</f>
        <v>21</v>
      </c>
      <c r="E36" s="2" t="str">
        <f>IF(D27=D36,"","D27セルと不一致")</f>
        <v/>
      </c>
    </row>
    <row r="37" spans="1:5" s="30" customFormat="1" ht="14.25" thickBot="1" x14ac:dyDescent="0.45">
      <c r="A37" s="2"/>
      <c r="B37" s="60" t="s">
        <v>29</v>
      </c>
      <c r="C37" s="61"/>
      <c r="D37" s="53">
        <v>-1089</v>
      </c>
      <c r="E37" s="2"/>
    </row>
    <row r="38" spans="1:5" s="30" customFormat="1" ht="13.5" x14ac:dyDescent="0.4">
      <c r="A38" s="2"/>
      <c r="B38" s="35"/>
      <c r="C38" s="35"/>
      <c r="D38" s="36"/>
      <c r="E38" s="2"/>
    </row>
    <row r="39" spans="1:5" s="30" customFormat="1" ht="14.25" thickBot="1" x14ac:dyDescent="0.45">
      <c r="A39" s="2"/>
      <c r="B39" s="2"/>
      <c r="C39" s="2"/>
      <c r="D39" s="2"/>
      <c r="E39" s="2"/>
    </row>
    <row r="40" spans="1:5" s="30" customFormat="1" ht="14.25" thickBot="1" x14ac:dyDescent="0.45">
      <c r="A40" s="2"/>
      <c r="B40" s="2"/>
      <c r="C40" s="18" t="s">
        <v>30</v>
      </c>
      <c r="D40" s="20" t="s">
        <v>31</v>
      </c>
      <c r="E40" s="2"/>
    </row>
    <row r="41" spans="1:5" s="30" customFormat="1" ht="14.25" thickTop="1" x14ac:dyDescent="0.4">
      <c r="A41" s="2"/>
      <c r="B41" s="2"/>
      <c r="C41" s="37" t="s">
        <v>32</v>
      </c>
      <c r="D41" s="54">
        <v>14337</v>
      </c>
      <c r="E41" s="2"/>
    </row>
    <row r="42" spans="1:5" s="30" customFormat="1" ht="13.5" x14ac:dyDescent="0.4">
      <c r="A42" s="2"/>
      <c r="B42" s="2"/>
      <c r="C42" s="38" t="s">
        <v>33</v>
      </c>
      <c r="D42" s="55">
        <v>53804</v>
      </c>
      <c r="E42" s="2"/>
    </row>
    <row r="43" spans="1:5" s="30" customFormat="1" ht="13.5" x14ac:dyDescent="0.4">
      <c r="A43" s="2"/>
      <c r="B43" s="2"/>
      <c r="C43" s="38" t="s">
        <v>34</v>
      </c>
      <c r="D43" s="55">
        <v>30555</v>
      </c>
      <c r="E43" s="2"/>
    </row>
    <row r="44" spans="1:5" s="30" customFormat="1" ht="13.5" x14ac:dyDescent="0.4">
      <c r="A44" s="2"/>
      <c r="B44" s="2"/>
      <c r="C44" s="38" t="s">
        <v>0</v>
      </c>
      <c r="D44" s="39">
        <f>SUM(D41:D43)</f>
        <v>98696</v>
      </c>
      <c r="E44" s="2"/>
    </row>
    <row r="45" spans="1:5" s="30" customFormat="1" ht="13.5" x14ac:dyDescent="0.4">
      <c r="A45" s="2"/>
      <c r="B45" s="2"/>
      <c r="C45" s="38" t="s">
        <v>1</v>
      </c>
      <c r="D45" s="40">
        <f>D43/D44</f>
        <v>0.30958701467131394</v>
      </c>
      <c r="E45" s="2"/>
    </row>
    <row r="46" spans="1:5" s="30" customFormat="1" ht="14.25" customHeight="1" thickBot="1" x14ac:dyDescent="0.45">
      <c r="A46" s="2"/>
      <c r="B46" s="2"/>
      <c r="C46" s="19" t="s">
        <v>35</v>
      </c>
      <c r="D46" s="56">
        <v>47.99</v>
      </c>
      <c r="E46" s="2"/>
    </row>
  </sheetData>
  <mergeCells count="1">
    <mergeCell ref="A1:E1"/>
  </mergeCells>
  <phoneticPr fontId="7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6"/>
  <sheetViews>
    <sheetView view="pageBreakPreview" zoomScaleNormal="100" zoomScaleSheetLayoutView="100" workbookViewId="0">
      <selection activeCell="E43" sqref="E43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29"/>
  </cols>
  <sheetData>
    <row r="1" spans="1:6" ht="19.5" x14ac:dyDescent="0.4">
      <c r="A1" s="70" t="s">
        <v>36</v>
      </c>
      <c r="B1" s="70"/>
      <c r="C1" s="70"/>
      <c r="D1" s="70"/>
      <c r="E1" s="70"/>
    </row>
    <row r="2" spans="1:6" s="30" customFormat="1" ht="13.5" x14ac:dyDescent="0.4">
      <c r="A2" s="2"/>
      <c r="B2" s="2"/>
      <c r="C2" s="2"/>
      <c r="E2" s="62" t="s">
        <v>45</v>
      </c>
    </row>
    <row r="3" spans="1:6" s="30" customFormat="1" ht="13.5" x14ac:dyDescent="0.4">
      <c r="A3" s="2"/>
      <c r="B3" s="2"/>
      <c r="C3" s="2"/>
      <c r="D3" s="62"/>
      <c r="E3" s="62"/>
    </row>
    <row r="4" spans="1:6" s="30" customFormat="1" ht="14.25" thickBot="1" x14ac:dyDescent="0.4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</row>
    <row r="5" spans="1:6" s="30" customFormat="1" ht="14.25" thickTop="1" x14ac:dyDescent="0.4">
      <c r="A5" s="7" t="s">
        <v>7</v>
      </c>
      <c r="B5" s="43">
        <v>41103</v>
      </c>
      <c r="C5" s="42">
        <f>SUM(D5:E5)</f>
        <v>78951</v>
      </c>
      <c r="D5" s="45">
        <v>37841</v>
      </c>
      <c r="E5" s="46">
        <v>41110</v>
      </c>
      <c r="F5" s="31"/>
    </row>
    <row r="6" spans="1:6" s="30" customFormat="1" ht="13.5" x14ac:dyDescent="0.4">
      <c r="A6" s="8" t="s">
        <v>8</v>
      </c>
      <c r="B6" s="44">
        <v>1443</v>
      </c>
      <c r="C6" s="21">
        <f>SUM(D6:E6)</f>
        <v>2520</v>
      </c>
      <c r="D6" s="47">
        <v>1196</v>
      </c>
      <c r="E6" s="48">
        <v>1324</v>
      </c>
      <c r="F6" s="31"/>
    </row>
    <row r="7" spans="1:6" s="30" customFormat="1" ht="13.5" x14ac:dyDescent="0.4">
      <c r="A7" s="8" t="s">
        <v>9</v>
      </c>
      <c r="B7" s="44">
        <v>5781</v>
      </c>
      <c r="C7" s="21">
        <f>SUM(D7:E7)</f>
        <v>11416</v>
      </c>
      <c r="D7" s="47">
        <v>5442</v>
      </c>
      <c r="E7" s="48">
        <v>5974</v>
      </c>
      <c r="F7" s="31"/>
    </row>
    <row r="8" spans="1:6" s="30" customFormat="1" ht="14.25" thickBot="1" x14ac:dyDescent="0.45">
      <c r="A8" s="8" t="s">
        <v>10</v>
      </c>
      <c r="B8" s="44">
        <v>2869</v>
      </c>
      <c r="C8" s="41">
        <f>SUM(D8:E8)</f>
        <v>5782</v>
      </c>
      <c r="D8" s="47">
        <v>2749</v>
      </c>
      <c r="E8" s="48">
        <v>3033</v>
      </c>
      <c r="F8" s="31"/>
    </row>
    <row r="9" spans="1:6" s="30" customFormat="1" ht="14.25" thickTop="1" x14ac:dyDescent="0.4">
      <c r="A9" s="9" t="s">
        <v>11</v>
      </c>
      <c r="B9" s="27">
        <f>SUM(B5:B8)</f>
        <v>51196</v>
      </c>
      <c r="C9" s="27">
        <f>SUM(C5:C8)</f>
        <v>98669</v>
      </c>
      <c r="D9" s="27">
        <f>SUM(D5:D8)</f>
        <v>47228</v>
      </c>
      <c r="E9" s="27">
        <f>SUM(E5:E8)</f>
        <v>51441</v>
      </c>
    </row>
    <row r="10" spans="1:6" s="30" customFormat="1" ht="13.5" x14ac:dyDescent="0.4">
      <c r="A10" s="2"/>
      <c r="B10" s="2"/>
      <c r="C10" s="2"/>
      <c r="D10" s="2"/>
      <c r="E10" s="2"/>
    </row>
    <row r="11" spans="1:6" s="30" customFormat="1" ht="13.5" x14ac:dyDescent="0.4">
      <c r="A11" s="63" t="s">
        <v>12</v>
      </c>
      <c r="B11" s="63"/>
      <c r="C11" s="63"/>
      <c r="D11" s="63"/>
      <c r="E11" s="63"/>
    </row>
    <row r="12" spans="1:6" s="30" customFormat="1" ht="13.5" x14ac:dyDescent="0.4">
      <c r="A12" s="64" t="s">
        <v>13</v>
      </c>
      <c r="B12" s="66" t="s">
        <v>3</v>
      </c>
      <c r="C12" s="67"/>
      <c r="D12" s="67"/>
      <c r="E12" s="68"/>
    </row>
    <row r="13" spans="1:6" s="30" customFormat="1" ht="14.25" thickBot="1" x14ac:dyDescent="0.45">
      <c r="A13" s="65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30" customFormat="1" ht="14.25" thickTop="1" x14ac:dyDescent="0.4">
      <c r="A14" s="7" t="s">
        <v>7</v>
      </c>
      <c r="B14" s="23">
        <f>B5</f>
        <v>41103</v>
      </c>
      <c r="C14" s="43">
        <v>41093</v>
      </c>
      <c r="D14" s="24">
        <f>B14-C14</f>
        <v>10</v>
      </c>
      <c r="E14" s="14">
        <f>+D14/C14</f>
        <v>2.4335044898157838E-4</v>
      </c>
    </row>
    <row r="15" spans="1:6" s="30" customFormat="1" ht="13.5" x14ac:dyDescent="0.4">
      <c r="A15" s="8" t="s">
        <v>8</v>
      </c>
      <c r="B15" s="25">
        <f>B6</f>
        <v>1443</v>
      </c>
      <c r="C15" s="44">
        <v>1447</v>
      </c>
      <c r="D15" s="26">
        <f>B15-C15</f>
        <v>-4</v>
      </c>
      <c r="E15" s="15">
        <f>+D15/C15</f>
        <v>-2.7643400138217E-3</v>
      </c>
    </row>
    <row r="16" spans="1:6" s="30" customFormat="1" ht="13.5" x14ac:dyDescent="0.4">
      <c r="A16" s="8" t="s">
        <v>9</v>
      </c>
      <c r="B16" s="25">
        <f>B7</f>
        <v>5781</v>
      </c>
      <c r="C16" s="44">
        <v>5787</v>
      </c>
      <c r="D16" s="26">
        <f>B16-C16</f>
        <v>-6</v>
      </c>
      <c r="E16" s="15">
        <f>+D16/C16</f>
        <v>-1.0368066355624676E-3</v>
      </c>
    </row>
    <row r="17" spans="1:5" s="30" customFormat="1" ht="14.25" thickBot="1" x14ac:dyDescent="0.45">
      <c r="A17" s="8" t="s">
        <v>10</v>
      </c>
      <c r="B17" s="25">
        <f>B8</f>
        <v>2869</v>
      </c>
      <c r="C17" s="44">
        <v>2870</v>
      </c>
      <c r="D17" s="26">
        <f>B17-C17</f>
        <v>-1</v>
      </c>
      <c r="E17" s="15">
        <f>+D17/C17</f>
        <v>-3.4843205574912892E-4</v>
      </c>
    </row>
    <row r="18" spans="1:5" s="30" customFormat="1" ht="14.25" thickTop="1" x14ac:dyDescent="0.4">
      <c r="A18" s="9" t="s">
        <v>18</v>
      </c>
      <c r="B18" s="22">
        <f>B9</f>
        <v>51196</v>
      </c>
      <c r="C18" s="22">
        <f>SUM(C14:C17)</f>
        <v>51197</v>
      </c>
      <c r="D18" s="27">
        <f>SUM(D14:D17)</f>
        <v>-1</v>
      </c>
      <c r="E18" s="16">
        <f>+D18/C18</f>
        <v>-1.9532394476238843E-5</v>
      </c>
    </row>
    <row r="19" spans="1:5" s="30" customFormat="1" ht="13.5" x14ac:dyDescent="0.4">
      <c r="A19" s="69" t="s">
        <v>19</v>
      </c>
      <c r="B19" s="69"/>
      <c r="C19" s="69"/>
      <c r="D19" s="69"/>
      <c r="E19" s="69"/>
    </row>
    <row r="20" spans="1:5" s="30" customFormat="1" ht="13.5" x14ac:dyDescent="0.4">
      <c r="A20" s="2"/>
      <c r="B20" s="2"/>
      <c r="C20" s="2"/>
      <c r="D20" s="2"/>
      <c r="E20" s="2"/>
    </row>
    <row r="21" spans="1:5" s="30" customFormat="1" ht="13.5" x14ac:dyDescent="0.4">
      <c r="A21" s="64" t="s">
        <v>13</v>
      </c>
      <c r="B21" s="66" t="s">
        <v>4</v>
      </c>
      <c r="C21" s="67"/>
      <c r="D21" s="67"/>
      <c r="E21" s="68"/>
    </row>
    <row r="22" spans="1:5" s="30" customFormat="1" ht="14.25" thickBot="1" x14ac:dyDescent="0.45">
      <c r="A22" s="65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30" customFormat="1" ht="14.25" thickTop="1" x14ac:dyDescent="0.4">
      <c r="A23" s="7" t="s">
        <v>7</v>
      </c>
      <c r="B23" s="25">
        <f>C5</f>
        <v>78951</v>
      </c>
      <c r="C23" s="49">
        <v>78933</v>
      </c>
      <c r="D23" s="24">
        <f>B23-C23</f>
        <v>18</v>
      </c>
      <c r="E23" s="14">
        <f>+D23/C23</f>
        <v>2.2804150355364676E-4</v>
      </c>
    </row>
    <row r="24" spans="1:5" s="30" customFormat="1" ht="13.5" x14ac:dyDescent="0.4">
      <c r="A24" s="8" t="s">
        <v>8</v>
      </c>
      <c r="B24" s="28">
        <f>C6</f>
        <v>2520</v>
      </c>
      <c r="C24" s="47">
        <v>2527</v>
      </c>
      <c r="D24" s="26">
        <f>B24-C24</f>
        <v>-7</v>
      </c>
      <c r="E24" s="15">
        <f>+D24/C24</f>
        <v>-2.7700831024930748E-3</v>
      </c>
    </row>
    <row r="25" spans="1:5" s="30" customFormat="1" ht="13.5" x14ac:dyDescent="0.4">
      <c r="A25" s="8" t="s">
        <v>9</v>
      </c>
      <c r="B25" s="28">
        <f>C7</f>
        <v>11416</v>
      </c>
      <c r="C25" s="47">
        <v>11440</v>
      </c>
      <c r="D25" s="26">
        <f>B25-C25</f>
        <v>-24</v>
      </c>
      <c r="E25" s="15">
        <f>+D25/C25</f>
        <v>-2.0979020979020979E-3</v>
      </c>
    </row>
    <row r="26" spans="1:5" s="30" customFormat="1" ht="14.25" thickBot="1" x14ac:dyDescent="0.45">
      <c r="A26" s="8" t="s">
        <v>10</v>
      </c>
      <c r="B26" s="28">
        <f>C8</f>
        <v>5782</v>
      </c>
      <c r="C26" s="50">
        <v>5796</v>
      </c>
      <c r="D26" s="26">
        <f>B26-C26</f>
        <v>-14</v>
      </c>
      <c r="E26" s="15">
        <f>+D26/C26</f>
        <v>-2.4154589371980675E-3</v>
      </c>
    </row>
    <row r="27" spans="1:5" s="30" customFormat="1" ht="14.25" thickTop="1" x14ac:dyDescent="0.4">
      <c r="A27" s="9" t="s">
        <v>18</v>
      </c>
      <c r="B27" s="22">
        <f>C9</f>
        <v>98669</v>
      </c>
      <c r="C27" s="27">
        <f>SUM(C23:C26)</f>
        <v>98696</v>
      </c>
      <c r="D27" s="27">
        <f>SUM(D23:D26)</f>
        <v>-27</v>
      </c>
      <c r="E27" s="16">
        <f>+D27/C27</f>
        <v>-2.7356731782443057E-4</v>
      </c>
    </row>
    <row r="28" spans="1:5" s="30" customFormat="1" ht="13.5" x14ac:dyDescent="0.4">
      <c r="A28" s="69" t="s">
        <v>20</v>
      </c>
      <c r="B28" s="69"/>
      <c r="C28" s="69"/>
      <c r="D28" s="69"/>
      <c r="E28" s="69"/>
    </row>
    <row r="29" spans="1:5" s="30" customFormat="1" ht="14.25" thickBot="1" x14ac:dyDescent="0.45">
      <c r="A29" s="2"/>
      <c r="B29" s="2"/>
      <c r="C29" s="2"/>
      <c r="D29" s="2"/>
      <c r="E29" s="2"/>
    </row>
    <row r="30" spans="1:5" s="30" customFormat="1" ht="14.25" thickBot="1" x14ac:dyDescent="0.45">
      <c r="A30" s="2"/>
      <c r="B30" s="57" t="s">
        <v>21</v>
      </c>
      <c r="C30" s="58"/>
      <c r="D30" s="59"/>
      <c r="E30" s="2"/>
    </row>
    <row r="31" spans="1:5" s="30" customFormat="1" ht="14.25" thickBot="1" x14ac:dyDescent="0.45">
      <c r="A31" s="2"/>
      <c r="B31" s="32" t="s">
        <v>22</v>
      </c>
      <c r="C31" s="32" t="s">
        <v>23</v>
      </c>
      <c r="D31" s="32" t="s">
        <v>24</v>
      </c>
      <c r="E31" s="2"/>
    </row>
    <row r="32" spans="1:5" s="30" customFormat="1" ht="14.25" thickBot="1" x14ac:dyDescent="0.45">
      <c r="A32" s="2"/>
      <c r="B32" s="51">
        <v>53</v>
      </c>
      <c r="C32" s="51">
        <v>119</v>
      </c>
      <c r="D32" s="33">
        <f>B32-C32</f>
        <v>-66</v>
      </c>
      <c r="E32" s="2"/>
    </row>
    <row r="33" spans="1:5" s="30" customFormat="1" ht="14.25" thickBot="1" x14ac:dyDescent="0.45">
      <c r="A33" s="2"/>
      <c r="B33" s="57" t="s">
        <v>25</v>
      </c>
      <c r="C33" s="58"/>
      <c r="D33" s="59"/>
      <c r="E33" s="2"/>
    </row>
    <row r="34" spans="1:5" s="30" customFormat="1" ht="14.25" thickBot="1" x14ac:dyDescent="0.45">
      <c r="A34" s="2"/>
      <c r="B34" s="32" t="s">
        <v>26</v>
      </c>
      <c r="C34" s="32" t="s">
        <v>27</v>
      </c>
      <c r="D34" s="32" t="s">
        <v>24</v>
      </c>
      <c r="E34" s="2"/>
    </row>
    <row r="35" spans="1:5" s="30" customFormat="1" ht="14.25" thickBot="1" x14ac:dyDescent="0.45">
      <c r="A35" s="2"/>
      <c r="B35" s="51">
        <v>262</v>
      </c>
      <c r="C35" s="52">
        <v>223</v>
      </c>
      <c r="D35" s="33">
        <f>B35-C35</f>
        <v>39</v>
      </c>
      <c r="E35" s="2"/>
    </row>
    <row r="36" spans="1:5" s="30" customFormat="1" ht="14.25" thickBot="1" x14ac:dyDescent="0.45">
      <c r="A36" s="2"/>
      <c r="B36" s="60" t="s">
        <v>28</v>
      </c>
      <c r="C36" s="61"/>
      <c r="D36" s="34">
        <f>D32+D35</f>
        <v>-27</v>
      </c>
      <c r="E36" s="2" t="str">
        <f>IF(D27=D36,"","D27セルと不一致")</f>
        <v/>
      </c>
    </row>
    <row r="37" spans="1:5" s="30" customFormat="1" ht="14.25" thickBot="1" x14ac:dyDescent="0.45">
      <c r="A37" s="2"/>
      <c r="B37" s="60" t="s">
        <v>29</v>
      </c>
      <c r="C37" s="61"/>
      <c r="D37" s="53">
        <v>-1020</v>
      </c>
      <c r="E37" s="2"/>
    </row>
    <row r="38" spans="1:5" s="30" customFormat="1" ht="13.5" x14ac:dyDescent="0.4">
      <c r="A38" s="2"/>
      <c r="B38" s="35"/>
      <c r="C38" s="35"/>
      <c r="D38" s="36"/>
      <c r="E38" s="2"/>
    </row>
    <row r="39" spans="1:5" s="30" customFormat="1" ht="14.25" thickBot="1" x14ac:dyDescent="0.45">
      <c r="A39" s="2"/>
      <c r="B39" s="2"/>
      <c r="C39" s="2"/>
      <c r="D39" s="2"/>
      <c r="E39" s="2"/>
    </row>
    <row r="40" spans="1:5" s="30" customFormat="1" ht="14.25" thickBot="1" x14ac:dyDescent="0.45">
      <c r="A40" s="2"/>
      <c r="B40" s="2"/>
      <c r="C40" s="18" t="s">
        <v>30</v>
      </c>
      <c r="D40" s="20" t="s">
        <v>31</v>
      </c>
      <c r="E40" s="2"/>
    </row>
    <row r="41" spans="1:5" s="30" customFormat="1" ht="14.25" thickTop="1" x14ac:dyDescent="0.4">
      <c r="A41" s="2"/>
      <c r="B41" s="2"/>
      <c r="C41" s="37" t="s">
        <v>32</v>
      </c>
      <c r="D41" s="54">
        <v>14299</v>
      </c>
      <c r="E41" s="2"/>
    </row>
    <row r="42" spans="1:5" s="30" customFormat="1" ht="13.5" x14ac:dyDescent="0.4">
      <c r="A42" s="2"/>
      <c r="B42" s="2"/>
      <c r="C42" s="38" t="s">
        <v>33</v>
      </c>
      <c r="D42" s="55">
        <v>53820</v>
      </c>
      <c r="E42" s="2"/>
    </row>
    <row r="43" spans="1:5" s="30" customFormat="1" ht="13.5" x14ac:dyDescent="0.4">
      <c r="A43" s="2"/>
      <c r="B43" s="2"/>
      <c r="C43" s="38" t="s">
        <v>34</v>
      </c>
      <c r="D43" s="55">
        <v>30550</v>
      </c>
      <c r="E43" s="2"/>
    </row>
    <row r="44" spans="1:5" s="30" customFormat="1" ht="13.5" x14ac:dyDescent="0.4">
      <c r="A44" s="2"/>
      <c r="B44" s="2"/>
      <c r="C44" s="38" t="s">
        <v>0</v>
      </c>
      <c r="D44" s="39">
        <f>SUM(D41:D43)</f>
        <v>98669</v>
      </c>
      <c r="E44" s="2"/>
    </row>
    <row r="45" spans="1:5" s="30" customFormat="1" ht="13.5" x14ac:dyDescent="0.4">
      <c r="A45" s="2"/>
      <c r="B45" s="2"/>
      <c r="C45" s="38" t="s">
        <v>1</v>
      </c>
      <c r="D45" s="40">
        <f>D43/D44</f>
        <v>0.30962105625880471</v>
      </c>
      <c r="E45" s="2"/>
    </row>
    <row r="46" spans="1:5" s="30" customFormat="1" ht="14.25" customHeight="1" thickBot="1" x14ac:dyDescent="0.45">
      <c r="A46" s="2"/>
      <c r="B46" s="2"/>
      <c r="C46" s="19" t="s">
        <v>35</v>
      </c>
      <c r="D46" s="56">
        <v>48</v>
      </c>
      <c r="E46" s="2"/>
    </row>
  </sheetData>
  <mergeCells count="1">
    <mergeCell ref="A1:E1"/>
  </mergeCells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R6.1.31</vt:lpstr>
      <vt:lpstr>R6.2.29</vt:lpstr>
      <vt:lpstr>R6.３.31</vt:lpstr>
      <vt:lpstr>R6.4.30</vt:lpstr>
      <vt:lpstr>R6.5.31</vt:lpstr>
      <vt:lpstr>R6.6.30</vt:lpstr>
      <vt:lpstr>R6.7.31</vt:lpstr>
      <vt:lpstr>R6.8.31</vt:lpstr>
      <vt:lpstr>R6.9.30</vt:lpstr>
      <vt:lpstr>R6.10.31</vt:lpstr>
      <vt:lpstr>R6.11.30</vt:lpstr>
      <vt:lpstr>R6.12.31</vt:lpstr>
      <vt:lpstr>R6.10.31!毎月</vt:lpstr>
      <vt:lpstr>R6.11.30!毎月</vt:lpstr>
      <vt:lpstr>R6.12.31!毎月</vt:lpstr>
      <vt:lpstr>R6.5.31!毎月</vt:lpstr>
      <vt:lpstr>R6.6.30!毎月</vt:lpstr>
      <vt:lpstr>R6.7.31!毎月</vt:lpstr>
      <vt:lpstr>R6.8.31!毎月</vt:lpstr>
      <vt:lpstr>R6.9.30!毎月</vt:lpstr>
      <vt:lpstr>毎月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2025-01-09T09:13:46Z</dcterms:modified>
</cp:coreProperties>
</file>