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60" yWindow="-60" windowWidth="20610" windowHeight="11640" tabRatio="899" firstSheet="3" activeTab="11"/>
  </bookViews>
  <sheets>
    <sheet name="R7.1.31" sheetId="14" r:id="rId1"/>
    <sheet name="R7.2.28" sheetId="15" r:id="rId2"/>
    <sheet name="R7.3.31" sheetId="16" r:id="rId3"/>
    <sheet name="R7.4.30" sheetId="17" r:id="rId4"/>
    <sheet name="R7.5.31" sheetId="18" r:id="rId5"/>
    <sheet name="R7.6.30" sheetId="19" r:id="rId6"/>
    <sheet name="R7.7.31" sheetId="20" r:id="rId7"/>
    <sheet name="R7.８.31" sheetId="21" r:id="rId8"/>
    <sheet name="R7.9.30" sheetId="22" r:id="rId9"/>
    <sheet name="R7.10.31" sheetId="23" r:id="rId10"/>
    <sheet name="R7.11.30" sheetId="24" r:id="rId11"/>
    <sheet name="R7.12.31" sheetId="25" r:id="rId12"/>
  </sheets>
  <definedNames>
    <definedName name="毎月" localSheetId="3">#REF!,#REF!,#REF!,#REF!,#REF!,#REF!,#REF!,#REF!,#REF!</definedName>
    <definedName name="毎月" localSheetId="5">#REF!,#REF!,#REF!,#REF!,#REF!,#REF!,#REF!,#REF!,#REF!</definedName>
    <definedName name="毎月" localSheetId="6">#REF!,#REF!,#REF!,#REF!,#REF!,#REF!,#REF!,#REF!,#REF!</definedName>
    <definedName name="毎月" localSheetId="7">#REF!,#REF!,#REF!,#REF!,#REF!,#REF!,#REF!,#REF!,#REF!</definedName>
    <definedName name="毎月" localSheetId="8">#REF!,#REF!,#REF!,#REF!,#REF!,#REF!,#REF!,#REF!,#REF!</definedName>
    <definedName name="毎月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5" l="1"/>
  <c r="D45" i="25" s="1"/>
  <c r="D35" i="25"/>
  <c r="D32" i="25"/>
  <c r="C27" i="25"/>
  <c r="C18" i="25"/>
  <c r="B17" i="25"/>
  <c r="D17" i="25" s="1"/>
  <c r="E17" i="25" s="1"/>
  <c r="B16" i="25"/>
  <c r="D16" i="25" s="1"/>
  <c r="E16" i="25" s="1"/>
  <c r="B15" i="25"/>
  <c r="D15" i="25" s="1"/>
  <c r="E15" i="25" s="1"/>
  <c r="B14" i="25"/>
  <c r="D14" i="25" s="1"/>
  <c r="E9" i="25"/>
  <c r="D9" i="25"/>
  <c r="B9" i="25"/>
  <c r="B18" i="25" s="1"/>
  <c r="C8" i="25"/>
  <c r="B26" i="25" s="1"/>
  <c r="D26" i="25" s="1"/>
  <c r="E26" i="25" s="1"/>
  <c r="C7" i="25"/>
  <c r="B25" i="25" s="1"/>
  <c r="D25" i="25" s="1"/>
  <c r="E25" i="25" s="1"/>
  <c r="C6" i="25"/>
  <c r="B24" i="25" s="1"/>
  <c r="D24" i="25" s="1"/>
  <c r="E24" i="25" s="1"/>
  <c r="C5" i="25"/>
  <c r="C9" i="25" l="1"/>
  <c r="B27" i="25" s="1"/>
  <c r="D36" i="25"/>
  <c r="D18" i="25"/>
  <c r="E18" i="25" s="1"/>
  <c r="E14" i="25"/>
  <c r="B23" i="25"/>
  <c r="D23" i="25" s="1"/>
  <c r="D44" i="24"/>
  <c r="D45" i="24" s="1"/>
  <c r="D35" i="24"/>
  <c r="D32" i="24"/>
  <c r="C27" i="24"/>
  <c r="C18" i="24"/>
  <c r="B17" i="24"/>
  <c r="D17" i="24" s="1"/>
  <c r="E17" i="24" s="1"/>
  <c r="B16" i="24"/>
  <c r="D16" i="24" s="1"/>
  <c r="E16" i="24" s="1"/>
  <c r="B15" i="24"/>
  <c r="D15" i="24" s="1"/>
  <c r="E15" i="24" s="1"/>
  <c r="B14" i="24"/>
  <c r="D14" i="24" s="1"/>
  <c r="E9" i="24"/>
  <c r="D9" i="24"/>
  <c r="B9" i="24"/>
  <c r="B18" i="24" s="1"/>
  <c r="C8" i="24"/>
  <c r="B26" i="24" s="1"/>
  <c r="D26" i="24" s="1"/>
  <c r="E26" i="24" s="1"/>
  <c r="C7" i="24"/>
  <c r="B25" i="24" s="1"/>
  <c r="D25" i="24" s="1"/>
  <c r="E25" i="24" s="1"/>
  <c r="C6" i="24"/>
  <c r="B24" i="24" s="1"/>
  <c r="D24" i="24" s="1"/>
  <c r="E24" i="24" s="1"/>
  <c r="C5" i="24"/>
  <c r="D27" i="25" l="1"/>
  <c r="E23" i="25"/>
  <c r="D36" i="24"/>
  <c r="C9" i="24"/>
  <c r="B27" i="24" s="1"/>
  <c r="E14" i="24"/>
  <c r="D18" i="24"/>
  <c r="E18" i="24" s="1"/>
  <c r="B23" i="24"/>
  <c r="D23" i="24" s="1"/>
  <c r="D44" i="23"/>
  <c r="D45" i="23" s="1"/>
  <c r="D35" i="23"/>
  <c r="D32" i="23"/>
  <c r="C27" i="23"/>
  <c r="B26" i="23"/>
  <c r="D26" i="23" s="1"/>
  <c r="E26" i="23" s="1"/>
  <c r="C18" i="23"/>
  <c r="B17" i="23"/>
  <c r="D17" i="23" s="1"/>
  <c r="E17" i="23" s="1"/>
  <c r="B16" i="23"/>
  <c r="D16" i="23" s="1"/>
  <c r="E16" i="23" s="1"/>
  <c r="B15" i="23"/>
  <c r="D15" i="23" s="1"/>
  <c r="E15" i="23" s="1"/>
  <c r="B14" i="23"/>
  <c r="D14" i="23" s="1"/>
  <c r="E9" i="23"/>
  <c r="D9" i="23"/>
  <c r="B9" i="23"/>
  <c r="B18" i="23" s="1"/>
  <c r="C8" i="23"/>
  <c r="C7" i="23"/>
  <c r="B25" i="23" s="1"/>
  <c r="D25" i="23" s="1"/>
  <c r="E25" i="23" s="1"/>
  <c r="C6" i="23"/>
  <c r="C5" i="23"/>
  <c r="B23" i="23" s="1"/>
  <c r="D23" i="23" s="1"/>
  <c r="E36" i="25" l="1"/>
  <c r="E27" i="25"/>
  <c r="D27" i="24"/>
  <c r="E23" i="24"/>
  <c r="D36" i="23"/>
  <c r="C9" i="23"/>
  <c r="B27" i="23" s="1"/>
  <c r="E23" i="23"/>
  <c r="D18" i="23"/>
  <c r="E18" i="23" s="1"/>
  <c r="B24" i="23"/>
  <c r="D24" i="23" s="1"/>
  <c r="E24" i="23" s="1"/>
  <c r="E14" i="23"/>
  <c r="D44" i="22"/>
  <c r="D45" i="22" s="1"/>
  <c r="D35" i="22"/>
  <c r="D32" i="22"/>
  <c r="C27" i="22"/>
  <c r="C18" i="22"/>
  <c r="B17" i="22"/>
  <c r="D17" i="22" s="1"/>
  <c r="E17" i="22" s="1"/>
  <c r="B16" i="22"/>
  <c r="D16" i="22" s="1"/>
  <c r="E16" i="22" s="1"/>
  <c r="B15" i="22"/>
  <c r="D15" i="22" s="1"/>
  <c r="D14" i="22"/>
  <c r="E14" i="22" s="1"/>
  <c r="B14" i="22"/>
  <c r="E9" i="22"/>
  <c r="D9" i="22"/>
  <c r="B9" i="22"/>
  <c r="B18" i="22" s="1"/>
  <c r="C8" i="22"/>
  <c r="B26" i="22" s="1"/>
  <c r="D26" i="22" s="1"/>
  <c r="E26" i="22" s="1"/>
  <c r="C7" i="22"/>
  <c r="B25" i="22" s="1"/>
  <c r="D25" i="22" s="1"/>
  <c r="E25" i="22" s="1"/>
  <c r="C6" i="22"/>
  <c r="B24" i="22" s="1"/>
  <c r="D24" i="22" s="1"/>
  <c r="E24" i="22" s="1"/>
  <c r="C5" i="22"/>
  <c r="E36" i="24" l="1"/>
  <c r="E27" i="24"/>
  <c r="D27" i="23"/>
  <c r="D36" i="22"/>
  <c r="C9" i="22"/>
  <c r="B27" i="22" s="1"/>
  <c r="E15" i="22"/>
  <c r="D18" i="22"/>
  <c r="E18" i="22" s="1"/>
  <c r="B23" i="22"/>
  <c r="D23" i="22" s="1"/>
  <c r="D44" i="21"/>
  <c r="D45" i="21" s="1"/>
  <c r="D35" i="21"/>
  <c r="D32" i="21"/>
  <c r="C18" i="21"/>
  <c r="B17" i="21"/>
  <c r="D17" i="21" s="1"/>
  <c r="E17" i="21" s="1"/>
  <c r="B16" i="21"/>
  <c r="D16" i="21" s="1"/>
  <c r="E16" i="21" s="1"/>
  <c r="B15" i="21"/>
  <c r="D15" i="21" s="1"/>
  <c r="E15" i="21" s="1"/>
  <c r="B14" i="21"/>
  <c r="D14" i="21" s="1"/>
  <c r="E9" i="21"/>
  <c r="D9" i="21"/>
  <c r="B9" i="21"/>
  <c r="B18" i="21" s="1"/>
  <c r="C8" i="21"/>
  <c r="B26" i="21" s="1"/>
  <c r="C7" i="21"/>
  <c r="B25" i="21" s="1"/>
  <c r="C6" i="21"/>
  <c r="B24" i="21" s="1"/>
  <c r="C5" i="21"/>
  <c r="E36" i="23" l="1"/>
  <c r="E27" i="23"/>
  <c r="D27" i="22"/>
  <c r="E23" i="22"/>
  <c r="D36" i="21"/>
  <c r="C9" i="21"/>
  <c r="B27" i="21" s="1"/>
  <c r="E14" i="21"/>
  <c r="D18" i="21"/>
  <c r="E18" i="21" s="1"/>
  <c r="B23" i="21"/>
  <c r="D44" i="20"/>
  <c r="D45" i="20" s="1"/>
  <c r="D35" i="20"/>
  <c r="D32" i="20"/>
  <c r="C27" i="20"/>
  <c r="C18" i="20"/>
  <c r="B17" i="20"/>
  <c r="D17" i="20" s="1"/>
  <c r="E17" i="20" s="1"/>
  <c r="B16" i="20"/>
  <c r="D16" i="20" s="1"/>
  <c r="E16" i="20" s="1"/>
  <c r="B15" i="20"/>
  <c r="D15" i="20" s="1"/>
  <c r="E15" i="20" s="1"/>
  <c r="B14" i="20"/>
  <c r="D14" i="20" s="1"/>
  <c r="E9" i="20"/>
  <c r="D9" i="20"/>
  <c r="B9" i="20"/>
  <c r="B18" i="20" s="1"/>
  <c r="C8" i="20"/>
  <c r="B26" i="20" s="1"/>
  <c r="D26" i="20" s="1"/>
  <c r="E26" i="20" s="1"/>
  <c r="C7" i="20"/>
  <c r="B25" i="20" s="1"/>
  <c r="D25" i="20" s="1"/>
  <c r="E25" i="20" s="1"/>
  <c r="C6" i="20"/>
  <c r="B24" i="20" s="1"/>
  <c r="D24" i="20" s="1"/>
  <c r="E24" i="20" s="1"/>
  <c r="C5" i="20"/>
  <c r="E27" i="22" l="1"/>
  <c r="E36" i="22"/>
  <c r="D36" i="20"/>
  <c r="C9" i="20"/>
  <c r="B27" i="20" s="1"/>
  <c r="D18" i="20"/>
  <c r="E18" i="20" s="1"/>
  <c r="E14" i="20"/>
  <c r="B23" i="20"/>
  <c r="D23" i="20" s="1"/>
  <c r="D44" i="19"/>
  <c r="D45" i="19" s="1"/>
  <c r="D35" i="19"/>
  <c r="D32" i="19"/>
  <c r="C27" i="19"/>
  <c r="C18" i="19"/>
  <c r="B17" i="19"/>
  <c r="D17" i="19" s="1"/>
  <c r="E17" i="19" s="1"/>
  <c r="B16" i="19"/>
  <c r="D16" i="19" s="1"/>
  <c r="E16" i="19" s="1"/>
  <c r="B15" i="19"/>
  <c r="D15" i="19" s="1"/>
  <c r="E15" i="19" s="1"/>
  <c r="B14" i="19"/>
  <c r="D14" i="19" s="1"/>
  <c r="E9" i="19"/>
  <c r="D9" i="19"/>
  <c r="B9" i="19"/>
  <c r="B18" i="19" s="1"/>
  <c r="C8" i="19"/>
  <c r="B26" i="19" s="1"/>
  <c r="D26" i="19" s="1"/>
  <c r="E26" i="19" s="1"/>
  <c r="C7" i="19"/>
  <c r="B25" i="19" s="1"/>
  <c r="D25" i="19" s="1"/>
  <c r="E25" i="19" s="1"/>
  <c r="C6" i="19"/>
  <c r="B24" i="19" s="1"/>
  <c r="D24" i="19" s="1"/>
  <c r="E24" i="19" s="1"/>
  <c r="C5" i="19"/>
  <c r="D27" i="20" l="1"/>
  <c r="E23" i="20"/>
  <c r="C9" i="19"/>
  <c r="B27" i="19" s="1"/>
  <c r="D36" i="19"/>
  <c r="E14" i="19"/>
  <c r="D18" i="19"/>
  <c r="E18" i="19" s="1"/>
  <c r="B23" i="19"/>
  <c r="D23" i="19" s="1"/>
  <c r="D44" i="18"/>
  <c r="D45" i="18" s="1"/>
  <c r="D35" i="18"/>
  <c r="D32" i="18"/>
  <c r="C27" i="18"/>
  <c r="C18" i="18"/>
  <c r="B17" i="18"/>
  <c r="D17" i="18" s="1"/>
  <c r="E17" i="18" s="1"/>
  <c r="B16" i="18"/>
  <c r="D16" i="18" s="1"/>
  <c r="E16" i="18" s="1"/>
  <c r="B15" i="18"/>
  <c r="D15" i="18" s="1"/>
  <c r="E15" i="18" s="1"/>
  <c r="B14" i="18"/>
  <c r="D14" i="18" s="1"/>
  <c r="E9" i="18"/>
  <c r="D9" i="18"/>
  <c r="B9" i="18"/>
  <c r="B18" i="18" s="1"/>
  <c r="C8" i="18"/>
  <c r="B26" i="18" s="1"/>
  <c r="D26" i="18" s="1"/>
  <c r="E26" i="18" s="1"/>
  <c r="C7" i="18"/>
  <c r="B25" i="18" s="1"/>
  <c r="D25" i="18" s="1"/>
  <c r="E25" i="18" s="1"/>
  <c r="C6" i="18"/>
  <c r="B24" i="18" s="1"/>
  <c r="D24" i="18" s="1"/>
  <c r="E24" i="18" s="1"/>
  <c r="C5" i="18"/>
  <c r="E36" i="20" l="1"/>
  <c r="E27" i="20"/>
  <c r="D27" i="19"/>
  <c r="E23" i="19"/>
  <c r="D36" i="18"/>
  <c r="C9" i="18"/>
  <c r="B27" i="18" s="1"/>
  <c r="E14" i="18"/>
  <c r="D18" i="18"/>
  <c r="E18" i="18" s="1"/>
  <c r="B23" i="18"/>
  <c r="D23" i="18" s="1"/>
  <c r="D44" i="17"/>
  <c r="D45" i="17" s="1"/>
  <c r="D35" i="17"/>
  <c r="D32" i="17"/>
  <c r="D36" i="17" s="1"/>
  <c r="C27" i="17"/>
  <c r="C18" i="17"/>
  <c r="B17" i="17"/>
  <c r="D17" i="17" s="1"/>
  <c r="E17" i="17" s="1"/>
  <c r="B16" i="17"/>
  <c r="D16" i="17" s="1"/>
  <c r="E16" i="17" s="1"/>
  <c r="B15" i="17"/>
  <c r="D15" i="17" s="1"/>
  <c r="E15" i="17" s="1"/>
  <c r="B14" i="17"/>
  <c r="D14" i="17" s="1"/>
  <c r="E9" i="17"/>
  <c r="D9" i="17"/>
  <c r="B9" i="17"/>
  <c r="B18" i="17" s="1"/>
  <c r="C8" i="17"/>
  <c r="B26" i="17" s="1"/>
  <c r="D26" i="17" s="1"/>
  <c r="E26" i="17" s="1"/>
  <c r="C7" i="17"/>
  <c r="B25" i="17" s="1"/>
  <c r="D25" i="17" s="1"/>
  <c r="E25" i="17" s="1"/>
  <c r="C6" i="17"/>
  <c r="B24" i="17" s="1"/>
  <c r="D24" i="17" s="1"/>
  <c r="E24" i="17" s="1"/>
  <c r="C5" i="17"/>
  <c r="E36" i="19" l="1"/>
  <c r="E27" i="19"/>
  <c r="D27" i="18"/>
  <c r="E23" i="18"/>
  <c r="C9" i="17"/>
  <c r="B27" i="17" s="1"/>
  <c r="D18" i="17"/>
  <c r="E18" i="17" s="1"/>
  <c r="E14" i="17"/>
  <c r="B23" i="17"/>
  <c r="D23" i="17" s="1"/>
  <c r="D44" i="16"/>
  <c r="D45" i="16" s="1"/>
  <c r="D35" i="16"/>
  <c r="D32" i="16"/>
  <c r="C27" i="16"/>
  <c r="C18" i="16"/>
  <c r="B17" i="16"/>
  <c r="D17" i="16" s="1"/>
  <c r="E17" i="16" s="1"/>
  <c r="B16" i="16"/>
  <c r="D16" i="16" s="1"/>
  <c r="E16" i="16" s="1"/>
  <c r="B15" i="16"/>
  <c r="D15" i="16" s="1"/>
  <c r="E15" i="16" s="1"/>
  <c r="B14" i="16"/>
  <c r="D14" i="16" s="1"/>
  <c r="E9" i="16"/>
  <c r="D9" i="16"/>
  <c r="B9" i="16"/>
  <c r="B18" i="16" s="1"/>
  <c r="C8" i="16"/>
  <c r="B26" i="16" s="1"/>
  <c r="D26" i="16" s="1"/>
  <c r="E26" i="16" s="1"/>
  <c r="C7" i="16"/>
  <c r="B25" i="16" s="1"/>
  <c r="D25" i="16" s="1"/>
  <c r="E25" i="16" s="1"/>
  <c r="C6" i="16"/>
  <c r="B24" i="16" s="1"/>
  <c r="D24" i="16" s="1"/>
  <c r="E24" i="16" s="1"/>
  <c r="C5" i="16"/>
  <c r="E27" i="18" l="1"/>
  <c r="E36" i="18"/>
  <c r="D27" i="17"/>
  <c r="E23" i="17"/>
  <c r="C9" i="16"/>
  <c r="B27" i="16" s="1"/>
  <c r="D18" i="16"/>
  <c r="E18" i="16" s="1"/>
  <c r="D36" i="16"/>
  <c r="E14" i="16"/>
  <c r="B23" i="16"/>
  <c r="D23" i="16" s="1"/>
  <c r="B17" i="15"/>
  <c r="B16" i="15"/>
  <c r="B15" i="15"/>
  <c r="D15" i="15" s="1"/>
  <c r="E15" i="15" s="1"/>
  <c r="B14" i="15"/>
  <c r="D14" i="15" s="1"/>
  <c r="E14" i="15" s="1"/>
  <c r="D44" i="15"/>
  <c r="D45" i="15" s="1"/>
  <c r="D35" i="15"/>
  <c r="D32" i="15"/>
  <c r="C27" i="15"/>
  <c r="C18" i="15"/>
  <c r="D17" i="15"/>
  <c r="E17" i="15" s="1"/>
  <c r="D16" i="15"/>
  <c r="E16" i="15" s="1"/>
  <c r="E9" i="15"/>
  <c r="D9" i="15"/>
  <c r="B9" i="15"/>
  <c r="B18" i="15" s="1"/>
  <c r="C8" i="15"/>
  <c r="B26" i="15" s="1"/>
  <c r="D26" i="15" s="1"/>
  <c r="E26" i="15" s="1"/>
  <c r="C7" i="15"/>
  <c r="B25" i="15" s="1"/>
  <c r="D25" i="15" s="1"/>
  <c r="E25" i="15" s="1"/>
  <c r="C6" i="15"/>
  <c r="C5" i="15"/>
  <c r="B23" i="15" s="1"/>
  <c r="D23" i="15" s="1"/>
  <c r="E27" i="17" l="1"/>
  <c r="E36" i="17"/>
  <c r="D27" i="16"/>
  <c r="E23" i="16"/>
  <c r="D36" i="15"/>
  <c r="C9" i="15"/>
  <c r="B27" i="15" s="1"/>
  <c r="E23" i="15"/>
  <c r="D18" i="15"/>
  <c r="E18" i="15" s="1"/>
  <c r="B24" i="15"/>
  <c r="D24" i="15" s="1"/>
  <c r="E24" i="15" s="1"/>
  <c r="D44" i="14"/>
  <c r="D45" i="14" s="1"/>
  <c r="D35" i="14"/>
  <c r="D32" i="14"/>
  <c r="C27" i="14"/>
  <c r="C18" i="14"/>
  <c r="B17" i="14"/>
  <c r="D17" i="14" s="1"/>
  <c r="E17" i="14" s="1"/>
  <c r="B16" i="14"/>
  <c r="D16" i="14" s="1"/>
  <c r="E16" i="14" s="1"/>
  <c r="B15" i="14"/>
  <c r="D15" i="14" s="1"/>
  <c r="E15" i="14" s="1"/>
  <c r="B14" i="14"/>
  <c r="D14" i="14" s="1"/>
  <c r="E9" i="14"/>
  <c r="D9" i="14"/>
  <c r="B9" i="14"/>
  <c r="B18" i="14" s="1"/>
  <c r="C8" i="14"/>
  <c r="B26" i="14" s="1"/>
  <c r="D26" i="14" s="1"/>
  <c r="E26" i="14" s="1"/>
  <c r="C7" i="14"/>
  <c r="B25" i="14" s="1"/>
  <c r="D25" i="14" s="1"/>
  <c r="E25" i="14" s="1"/>
  <c r="C6" i="14"/>
  <c r="B24" i="14" s="1"/>
  <c r="D24" i="14" s="1"/>
  <c r="E24" i="14" s="1"/>
  <c r="C5" i="14"/>
  <c r="E36" i="16" l="1"/>
  <c r="E27" i="16"/>
  <c r="D27" i="15"/>
  <c r="D36" i="14"/>
  <c r="C9" i="14"/>
  <c r="B27" i="14" s="1"/>
  <c r="E14" i="14"/>
  <c r="D18" i="14"/>
  <c r="E18" i="14" s="1"/>
  <c r="B23" i="14"/>
  <c r="D23" i="14" s="1"/>
  <c r="E36" i="15" l="1"/>
  <c r="E27" i="15"/>
  <c r="E23" i="14"/>
  <c r="D27" i="14"/>
  <c r="E36" i="14" l="1"/>
  <c r="E27" i="14"/>
  <c r="C27" i="21"/>
  <c r="D26" i="21"/>
  <c r="E26" i="21" s="1"/>
  <c r="D25" i="21"/>
  <c r="E25" i="21" s="1"/>
  <c r="D24" i="21"/>
  <c r="E24" i="21" s="1"/>
  <c r="D23" i="21"/>
  <c r="D27" i="21" l="1"/>
  <c r="E36" i="21" s="1"/>
  <c r="E27" i="21"/>
  <c r="E23" i="21"/>
</calcChain>
</file>

<file path=xl/sharedStrings.xml><?xml version="1.0" encoding="utf-8"?>
<sst xmlns="http://schemas.openxmlformats.org/spreadsheetml/2006/main" count="660" uniqueCount="49">
  <si>
    <t>全体人口</t>
  </si>
  <si>
    <t>高齢化率</t>
  </si>
  <si>
    <t>地　　区</t>
  </si>
  <si>
    <t>世帯数</t>
  </si>
  <si>
    <t>人口（人）</t>
  </si>
  <si>
    <t>男（人）</t>
  </si>
  <si>
    <t>女（人）</t>
  </si>
  <si>
    <t>鹿屋</t>
  </si>
  <si>
    <t>輝北</t>
  </si>
  <si>
    <t>串良</t>
  </si>
  <si>
    <t>吾平</t>
  </si>
  <si>
    <t>合　　計</t>
  </si>
  <si>
    <t>＜前月との比較（末日現在）＞</t>
  </si>
  <si>
    <t>地区</t>
  </si>
  <si>
    <t>今月</t>
  </si>
  <si>
    <t>先月</t>
  </si>
  <si>
    <t>増減数</t>
  </si>
  <si>
    <t>増減率</t>
  </si>
  <si>
    <t>合計</t>
  </si>
  <si>
    <t>※平成24年7月9日から外国人世帯のみの世帯数を含む。</t>
  </si>
  <si>
    <t>※平成24年7月9日から外国人人口を含む。</t>
  </si>
  <si>
    <t>自然動態</t>
  </si>
  <si>
    <t>出生</t>
  </si>
  <si>
    <t>死亡</t>
  </si>
  <si>
    <t>増減</t>
  </si>
  <si>
    <t>社会動態</t>
  </si>
  <si>
    <t>転入</t>
  </si>
  <si>
    <t>転出</t>
  </si>
  <si>
    <t>対前月増減数</t>
  </si>
  <si>
    <t>対前年増減数</t>
  </si>
  <si>
    <t>区分</t>
  </si>
  <si>
    <t>人口、率、年齢</t>
  </si>
  <si>
    <t>0歳～14歳</t>
  </si>
  <si>
    <t>15歳～64歳</t>
  </si>
  <si>
    <t>65歳以上</t>
  </si>
  <si>
    <t>平均年齢</t>
  </si>
  <si>
    <t>【登録人口】地区別人口</t>
    <phoneticPr fontId="7"/>
  </si>
  <si>
    <t>令和７年１月31日現在</t>
    <phoneticPr fontId="7"/>
  </si>
  <si>
    <t>令和７年２月28日現在</t>
    <phoneticPr fontId="7"/>
  </si>
  <si>
    <t>令和７年３月31日現在</t>
    <phoneticPr fontId="7"/>
  </si>
  <si>
    <t>令和７年４月30日現在</t>
    <rPh sb="5" eb="6">
      <t>ガツ</t>
    </rPh>
    <phoneticPr fontId="7"/>
  </si>
  <si>
    <t>令和７年５月31日現在</t>
    <rPh sb="5" eb="6">
      <t>ガツ</t>
    </rPh>
    <phoneticPr fontId="7"/>
  </si>
  <si>
    <t>令和７年６月30日現在</t>
    <rPh sb="5" eb="6">
      <t>ガツ</t>
    </rPh>
    <phoneticPr fontId="7"/>
  </si>
  <si>
    <t>令和７年７月31日現在</t>
    <rPh sb="5" eb="6">
      <t>ガツ</t>
    </rPh>
    <phoneticPr fontId="7"/>
  </si>
  <si>
    <t>令和７年８月31日現在</t>
    <rPh sb="5" eb="6">
      <t>ガツ</t>
    </rPh>
    <phoneticPr fontId="7"/>
  </si>
  <si>
    <t>令和７年９月30日現在</t>
    <rPh sb="5" eb="6">
      <t>ガツ</t>
    </rPh>
    <rPh sb="8" eb="9">
      <t>ニチ</t>
    </rPh>
    <phoneticPr fontId="7"/>
  </si>
  <si>
    <t>令和７年10月31日現在</t>
    <rPh sb="6" eb="7">
      <t>ガツ</t>
    </rPh>
    <rPh sb="9" eb="10">
      <t>ニチ</t>
    </rPh>
    <phoneticPr fontId="7"/>
  </si>
  <si>
    <t>令和７年11月30日現在</t>
    <rPh sb="6" eb="7">
      <t>ガツ</t>
    </rPh>
    <rPh sb="9" eb="10">
      <t>ニチ</t>
    </rPh>
    <phoneticPr fontId="7"/>
  </si>
  <si>
    <t>令和７年12月31日現在</t>
    <rPh sb="6" eb="7">
      <t>ガツ</t>
    </rPh>
    <rPh sb="9" eb="10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</si>
</sst>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00%"/>
    <numFmt numFmtId="178" formatCode="#,##0;&quot;△ &quot;#,##0"/>
    <numFmt numFmtId="179" formatCode="#,##0_ ;[Red]\-#,##0\ "/>
    <numFmt numFmtId="180" formatCode="#,##0.00_ ;[Red]\-#,##0.00\ "/>
    <numFmt numFmtId="181" formatCode="#,##0_);[Red]\(#,##0\)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/>
    <xf numFmtId="38" fontId="5" fillId="0" borderId="0" xfId="2" applyFont="1" applyFill="1" applyAlignment="1">
      <alignment vertical="center"/>
    </xf>
    <xf numFmtId="38" fontId="9" fillId="0" borderId="0" xfId="2" applyFont="1" applyFill="1" applyAlignment="1">
      <alignment vertical="center"/>
    </xf>
    <xf numFmtId="38" fontId="9" fillId="0" borderId="1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38" fontId="12" fillId="0" borderId="21" xfId="2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horizontal="center" vertical="center"/>
    </xf>
    <xf numFmtId="38" fontId="12" fillId="0" borderId="23" xfId="2" applyFont="1" applyFill="1" applyBorder="1" applyAlignment="1">
      <alignment horizontal="center" vertical="center"/>
    </xf>
    <xf numFmtId="38" fontId="12" fillId="0" borderId="24" xfId="2" applyFont="1" applyFill="1" applyBorder="1" applyAlignment="1">
      <alignment horizontal="center" vertical="center"/>
    </xf>
    <xf numFmtId="10" fontId="9" fillId="0" borderId="8" xfId="2" applyNumberFormat="1" applyFont="1" applyFill="1" applyBorder="1" applyAlignment="1">
      <alignment vertical="center"/>
    </xf>
    <xf numFmtId="10" fontId="9" fillId="0" borderId="12" xfId="2" applyNumberFormat="1" applyFont="1" applyFill="1" applyBorder="1" applyAlignment="1">
      <alignment vertical="center"/>
    </xf>
    <xf numFmtId="177" fontId="9" fillId="0" borderId="15" xfId="2" applyNumberFormat="1" applyFont="1" applyFill="1" applyBorder="1" applyAlignment="1">
      <alignment vertical="center"/>
    </xf>
    <xf numFmtId="38" fontId="12" fillId="0" borderId="42" xfId="2" applyFont="1" applyFill="1" applyBorder="1" applyAlignment="1">
      <alignment horizontal="center" vertical="center"/>
    </xf>
    <xf numFmtId="38" fontId="9" fillId="0" borderId="34" xfId="2" applyFont="1" applyFill="1" applyBorder="1" applyAlignment="1">
      <alignment horizontal="center" vertical="center"/>
    </xf>
    <xf numFmtId="38" fontId="9" fillId="0" borderId="40" xfId="2" applyFont="1" applyFill="1" applyBorder="1" applyAlignment="1">
      <alignment horizontal="center" vertical="center"/>
    </xf>
    <xf numFmtId="38" fontId="9" fillId="0" borderId="35" xfId="2" applyFont="1" applyFill="1" applyBorder="1" applyAlignment="1">
      <alignment horizontal="center" vertical="center" shrinkToFit="1"/>
    </xf>
    <xf numFmtId="179" fontId="9" fillId="0" borderId="7" xfId="2" applyNumberFormat="1" applyFont="1" applyFill="1" applyBorder="1" applyAlignment="1">
      <alignment vertical="center"/>
    </xf>
    <xf numFmtId="179" fontId="9" fillId="0" borderId="14" xfId="2" applyNumberFormat="1" applyFont="1" applyFill="1" applyBorder="1" applyAlignment="1">
      <alignment vertical="center"/>
    </xf>
    <xf numFmtId="179" fontId="9" fillId="0" borderId="25" xfId="2" applyNumberFormat="1" applyFont="1" applyFill="1" applyBorder="1" applyAlignment="1">
      <alignment vertical="center"/>
    </xf>
    <xf numFmtId="179" fontId="9" fillId="0" borderId="26" xfId="2" applyNumberFormat="1" applyFont="1" applyFill="1" applyBorder="1" applyAlignment="1">
      <alignment vertical="center"/>
    </xf>
    <xf numFmtId="179" fontId="9" fillId="0" borderId="27" xfId="2" applyNumberFormat="1" applyFont="1" applyFill="1" applyBorder="1" applyAlignment="1">
      <alignment vertical="center"/>
    </xf>
    <xf numFmtId="179" fontId="9" fillId="0" borderId="11" xfId="2" applyNumberFormat="1" applyFont="1" applyFill="1" applyBorder="1" applyAlignment="1">
      <alignment vertical="center"/>
    </xf>
    <xf numFmtId="179" fontId="9" fillId="0" borderId="28" xfId="2" applyNumberFormat="1" applyFont="1" applyFill="1" applyBorder="1" applyAlignment="1">
      <alignment vertical="center"/>
    </xf>
    <xf numFmtId="179" fontId="9" fillId="0" borderId="29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8" fontId="9" fillId="0" borderId="33" xfId="0" applyNumberFormat="1" applyFont="1" applyFill="1" applyBorder="1" applyAlignment="1">
      <alignment horizontal="center" vertical="center"/>
    </xf>
    <xf numFmtId="179" fontId="9" fillId="0" borderId="33" xfId="0" applyNumberFormat="1" applyFont="1" applyFill="1" applyBorder="1" applyAlignment="1">
      <alignment horizontal="right" vertical="center"/>
    </xf>
    <xf numFmtId="179" fontId="9" fillId="0" borderId="32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vertical="center"/>
    </xf>
    <xf numFmtId="181" fontId="13" fillId="0" borderId="36" xfId="0" applyNumberFormat="1" applyFont="1" applyFill="1" applyBorder="1" applyAlignment="1">
      <alignment horizontal="center" vertical="center"/>
    </xf>
    <xf numFmtId="181" fontId="13" fillId="0" borderId="38" xfId="0" applyNumberFormat="1" applyFont="1" applyFill="1" applyBorder="1" applyAlignment="1">
      <alignment horizontal="center" vertical="center"/>
    </xf>
    <xf numFmtId="181" fontId="13" fillId="0" borderId="39" xfId="0" applyNumberFormat="1" applyFont="1" applyFill="1" applyBorder="1" applyAlignment="1">
      <alignment vertical="center"/>
    </xf>
    <xf numFmtId="10" fontId="13" fillId="0" borderId="39" xfId="0" applyNumberFormat="1" applyFont="1" applyFill="1" applyBorder="1" applyAlignment="1">
      <alignment vertical="center"/>
    </xf>
    <xf numFmtId="179" fontId="9" fillId="0" borderId="23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 applyProtection="1">
      <alignment vertical="center"/>
    </xf>
    <xf numFmtId="179" fontId="9" fillId="2" borderId="6" xfId="2" applyNumberFormat="1" applyFont="1" applyFill="1" applyBorder="1" applyAlignment="1" applyProtection="1">
      <alignment vertical="center"/>
      <protection locked="0"/>
    </xf>
    <xf numFmtId="179" fontId="9" fillId="2" borderId="10" xfId="2" applyNumberFormat="1" applyFont="1" applyFill="1" applyBorder="1" applyAlignment="1" applyProtection="1">
      <alignment vertical="center"/>
      <protection locked="0"/>
    </xf>
    <xf numFmtId="179" fontId="9" fillId="2" borderId="7" xfId="2" applyNumberFormat="1" applyFont="1" applyFill="1" applyBorder="1" applyAlignment="1" applyProtection="1">
      <alignment vertical="center"/>
      <protection locked="0"/>
    </xf>
    <xf numFmtId="179" fontId="9" fillId="2" borderId="8" xfId="2" applyNumberFormat="1" applyFont="1" applyFill="1" applyBorder="1" applyAlignment="1" applyProtection="1">
      <alignment vertical="center"/>
      <protection locked="0"/>
    </xf>
    <xf numFmtId="179" fontId="9" fillId="2" borderId="11" xfId="2" applyNumberFormat="1" applyFont="1" applyFill="1" applyBorder="1" applyAlignment="1" applyProtection="1">
      <alignment vertical="center"/>
      <protection locked="0"/>
    </xf>
    <xf numFmtId="179" fontId="9" fillId="2" borderId="12" xfId="2" applyNumberFormat="1" applyFont="1" applyFill="1" applyBorder="1" applyAlignment="1" applyProtection="1">
      <alignment vertical="center"/>
      <protection locked="0"/>
    </xf>
    <xf numFmtId="179" fontId="9" fillId="2" borderId="26" xfId="2" applyNumberFormat="1" applyFont="1" applyFill="1" applyBorder="1" applyAlignment="1" applyProtection="1">
      <alignment vertical="center"/>
      <protection locked="0"/>
    </xf>
    <xf numFmtId="179" fontId="9" fillId="2" borderId="23" xfId="2" applyNumberFormat="1" applyFont="1" applyFill="1" applyBorder="1" applyAlignment="1" applyProtection="1">
      <alignment vertical="center"/>
      <protection locked="0"/>
    </xf>
    <xf numFmtId="178" fontId="9" fillId="2" borderId="33" xfId="0" applyNumberFormat="1" applyFont="1" applyFill="1" applyBorder="1" applyAlignment="1" applyProtection="1">
      <alignment vertical="center"/>
      <protection locked="0"/>
    </xf>
    <xf numFmtId="178" fontId="9" fillId="2" borderId="33" xfId="2" applyNumberFormat="1" applyFont="1" applyFill="1" applyBorder="1" applyAlignment="1" applyProtection="1">
      <alignment vertical="center"/>
      <protection locked="0"/>
    </xf>
    <xf numFmtId="179" fontId="9" fillId="2" borderId="32" xfId="0" applyNumberFormat="1" applyFont="1" applyFill="1" applyBorder="1" applyAlignment="1" applyProtection="1">
      <alignment vertical="center"/>
      <protection locked="0"/>
    </xf>
    <xf numFmtId="181" fontId="13" fillId="2" borderId="37" xfId="0" applyNumberFormat="1" applyFont="1" applyFill="1" applyBorder="1" applyAlignment="1" applyProtection="1">
      <alignment vertical="center"/>
      <protection locked="0"/>
    </xf>
    <xf numFmtId="181" fontId="13" fillId="2" borderId="39" xfId="0" applyNumberFormat="1" applyFont="1" applyFill="1" applyBorder="1" applyAlignment="1" applyProtection="1">
      <alignment vertical="center"/>
      <protection locked="0"/>
    </xf>
    <xf numFmtId="180" fontId="9" fillId="2" borderId="41" xfId="2" applyNumberFormat="1" applyFont="1" applyFill="1" applyBorder="1" applyAlignment="1" applyProtection="1">
      <alignment vertical="center"/>
      <protection locked="0"/>
    </xf>
    <xf numFmtId="178" fontId="9" fillId="0" borderId="30" xfId="0" applyNumberFormat="1" applyFont="1" applyFill="1" applyBorder="1" applyAlignment="1">
      <alignment horizontal="center" vertical="center"/>
    </xf>
    <xf numFmtId="178" fontId="9" fillId="0" borderId="31" xfId="0" applyNumberFormat="1" applyFont="1" applyFill="1" applyBorder="1" applyAlignment="1">
      <alignment horizontal="center" vertical="center"/>
    </xf>
    <xf numFmtId="178" fontId="9" fillId="0" borderId="32" xfId="0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left" vertical="center"/>
    </xf>
    <xf numFmtId="178" fontId="9" fillId="0" borderId="31" xfId="0" applyNumberFormat="1" applyFont="1" applyFill="1" applyBorder="1" applyAlignment="1">
      <alignment horizontal="left" vertical="center"/>
    </xf>
    <xf numFmtId="176" fontId="9" fillId="0" borderId="0" xfId="2" applyNumberFormat="1" applyFont="1" applyFill="1" applyBorder="1" applyAlignment="1">
      <alignment horizontal="right" vertical="center"/>
    </xf>
    <xf numFmtId="38" fontId="11" fillId="0" borderId="0" xfId="2" applyFont="1" applyFill="1" applyAlignment="1">
      <alignment horizontal="left" vertical="center"/>
    </xf>
    <xf numFmtId="38" fontId="9" fillId="0" borderId="16" xfId="2" applyFont="1" applyFill="1" applyBorder="1" applyAlignment="1">
      <alignment horizontal="center" vertical="center"/>
    </xf>
    <xf numFmtId="38" fontId="9" fillId="0" borderId="20" xfId="2" applyFont="1" applyFill="1" applyBorder="1" applyAlignment="1">
      <alignment horizontal="center" vertical="center"/>
    </xf>
    <xf numFmtId="38" fontId="9" fillId="0" borderId="17" xfId="2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horizontal="center" vertical="center"/>
    </xf>
    <xf numFmtId="38" fontId="9" fillId="0" borderId="19" xfId="2" applyFont="1" applyFill="1" applyBorder="1" applyAlignment="1">
      <alignment horizontal="center" vertical="center"/>
    </xf>
    <xf numFmtId="38" fontId="9" fillId="0" borderId="43" xfId="2" applyFont="1" applyFill="1" applyBorder="1" applyAlignment="1">
      <alignment vertical="center"/>
    </xf>
    <xf numFmtId="38" fontId="8" fillId="0" borderId="0" xfId="2" applyFont="1" applyFill="1" applyAlignment="1">
      <alignment horizontal="center" vertical="center"/>
    </xf>
  </cellXfs>
  <cellStyles count="37">
    <cellStyle name="桁区切り 2" xfId="3"/>
    <cellStyle name="桁区切り 2 2" xfId="8"/>
    <cellStyle name="桁区切り 2 2 2" xfId="9"/>
    <cellStyle name="桁区切り 2 3" xfId="22"/>
    <cellStyle name="桁区切り 3" xfId="2"/>
    <cellStyle name="桁区切り 4" xfId="19"/>
    <cellStyle name="標準" xfId="0" builtinId="0"/>
    <cellStyle name="標準 10" xfId="24"/>
    <cellStyle name="標準 11" xfId="25"/>
    <cellStyle name="標準 12" xfId="26"/>
    <cellStyle name="標準 13" xfId="27"/>
    <cellStyle name="標準 14" xfId="32"/>
    <cellStyle name="標準 14 2" xfId="33"/>
    <cellStyle name="標準 15" xfId="34"/>
    <cellStyle name="標準 16" xfId="35"/>
    <cellStyle name="標準 17" xfId="36"/>
    <cellStyle name="標準 18" xfId="18"/>
    <cellStyle name="標準 2" xfId="4"/>
    <cellStyle name="標準 2 2" xfId="11"/>
    <cellStyle name="標準 2 3" xfId="10"/>
    <cellStyle name="標準 2_年齢別人口(H25.1)" xfId="12"/>
    <cellStyle name="標準 3" xfId="5"/>
    <cellStyle name="標準 3 2" xfId="7"/>
    <cellStyle name="標準 3 3" xfId="20"/>
    <cellStyle name="標準 4" xfId="1"/>
    <cellStyle name="標準 4 2" xfId="14"/>
    <cellStyle name="標準 5" xfId="6"/>
    <cellStyle name="標準 5 2" xfId="15"/>
    <cellStyle name="標準 5 3" xfId="21"/>
    <cellStyle name="標準 6" xfId="16"/>
    <cellStyle name="標準 6 2" xfId="28"/>
    <cellStyle name="標準 6 3" xfId="23"/>
    <cellStyle name="標準 7" xfId="13"/>
    <cellStyle name="標準 7 2" xfId="29"/>
    <cellStyle name="標準 8" xfId="17"/>
    <cellStyle name="標準 8 2" xfId="30"/>
    <cellStyle name="標準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topLeftCell="A10" zoomScale="115" zoomScaleNormal="100" zoomScaleSheetLayoutView="115" workbookViewId="0">
      <selection activeCell="A10" sqref="A1:XFD104857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37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41109</v>
      </c>
      <c r="C5" s="42">
        <f>SUM(D5:E5)</f>
        <v>78834</v>
      </c>
      <c r="D5" s="45">
        <v>37797</v>
      </c>
      <c r="E5" s="46">
        <v>41037</v>
      </c>
      <c r="F5" s="31"/>
    </row>
    <row r="6" spans="1:6" s="30" customFormat="1" ht="13.5" x14ac:dyDescent="0.4">
      <c r="A6" s="8" t="s">
        <v>8</v>
      </c>
      <c r="B6" s="44">
        <v>1442</v>
      </c>
      <c r="C6" s="21">
        <f>SUM(D6:E6)</f>
        <v>2506</v>
      </c>
      <c r="D6" s="47">
        <v>1193</v>
      </c>
      <c r="E6" s="48">
        <v>1313</v>
      </c>
      <c r="F6" s="31"/>
    </row>
    <row r="7" spans="1:6" s="30" customFormat="1" ht="13.5" x14ac:dyDescent="0.4">
      <c r="A7" s="8" t="s">
        <v>9</v>
      </c>
      <c r="B7" s="44">
        <v>5751</v>
      </c>
      <c r="C7" s="21">
        <f>SUM(D7:E7)</f>
        <v>11381</v>
      </c>
      <c r="D7" s="47">
        <v>5427</v>
      </c>
      <c r="E7" s="48">
        <v>5954</v>
      </c>
      <c r="F7" s="31"/>
    </row>
    <row r="8" spans="1:6" s="30" customFormat="1" ht="14.25" thickBot="1" x14ac:dyDescent="0.45">
      <c r="A8" s="8" t="s">
        <v>10</v>
      </c>
      <c r="B8" s="44">
        <v>2852</v>
      </c>
      <c r="C8" s="41">
        <f>SUM(D8:E8)</f>
        <v>5748</v>
      </c>
      <c r="D8" s="47">
        <v>2734</v>
      </c>
      <c r="E8" s="48">
        <v>3014</v>
      </c>
      <c r="F8" s="31"/>
    </row>
    <row r="9" spans="1:6" s="30" customFormat="1" ht="14.25" thickTop="1" x14ac:dyDescent="0.4">
      <c r="A9" s="9" t="s">
        <v>11</v>
      </c>
      <c r="B9" s="27">
        <f>SUM(B5:B8)</f>
        <v>51154</v>
      </c>
      <c r="C9" s="27">
        <f>SUM(C5:C8)</f>
        <v>98469</v>
      </c>
      <c r="D9" s="27">
        <f>SUM(D5:D8)</f>
        <v>47151</v>
      </c>
      <c r="E9" s="27">
        <f>SUM(E5:E8)</f>
        <v>51318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41109</v>
      </c>
      <c r="C14" s="43">
        <v>41125</v>
      </c>
      <c r="D14" s="24">
        <f>B14-C14</f>
        <v>-16</v>
      </c>
      <c r="E14" s="14">
        <f>+D14/C14</f>
        <v>-3.8905775075987842E-4</v>
      </c>
    </row>
    <row r="15" spans="1:6" s="30" customFormat="1" ht="13.5" x14ac:dyDescent="0.4">
      <c r="A15" s="8" t="s">
        <v>8</v>
      </c>
      <c r="B15" s="25">
        <f>B6</f>
        <v>1442</v>
      </c>
      <c r="C15" s="44">
        <v>1443</v>
      </c>
      <c r="D15" s="26">
        <f>B15-C15</f>
        <v>-1</v>
      </c>
      <c r="E15" s="15">
        <f>+D15/C15</f>
        <v>-6.93000693000693E-4</v>
      </c>
    </row>
    <row r="16" spans="1:6" s="30" customFormat="1" ht="13.5" x14ac:dyDescent="0.4">
      <c r="A16" s="8" t="s">
        <v>9</v>
      </c>
      <c r="B16" s="25">
        <f>B7</f>
        <v>5751</v>
      </c>
      <c r="C16" s="44">
        <v>5766</v>
      </c>
      <c r="D16" s="26">
        <f>B16-C16</f>
        <v>-15</v>
      </c>
      <c r="E16" s="15">
        <f>+D16/C16</f>
        <v>-2.6014568158168575E-3</v>
      </c>
    </row>
    <row r="17" spans="1:5" s="30" customFormat="1" ht="14.25" thickBot="1" x14ac:dyDescent="0.45">
      <c r="A17" s="8" t="s">
        <v>10</v>
      </c>
      <c r="B17" s="25">
        <f>B8</f>
        <v>2852</v>
      </c>
      <c r="C17" s="44">
        <v>2854</v>
      </c>
      <c r="D17" s="26">
        <f>B17-C17</f>
        <v>-2</v>
      </c>
      <c r="E17" s="15">
        <f>+D17/C17</f>
        <v>-7.0077084793272596E-4</v>
      </c>
    </row>
    <row r="18" spans="1:5" s="30" customFormat="1" ht="14.25" thickTop="1" x14ac:dyDescent="0.4">
      <c r="A18" s="9" t="s">
        <v>18</v>
      </c>
      <c r="B18" s="22">
        <f>B9</f>
        <v>51154</v>
      </c>
      <c r="C18" s="22">
        <f>SUM(C14:C17)</f>
        <v>51188</v>
      </c>
      <c r="D18" s="27">
        <f>SUM(D14:D17)</f>
        <v>-34</v>
      </c>
      <c r="E18" s="16">
        <f>+D18/C18</f>
        <v>-6.6421817613503164E-4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78834</v>
      </c>
      <c r="C23" s="49">
        <v>78915</v>
      </c>
      <c r="D23" s="24">
        <f>B23-C23</f>
        <v>-81</v>
      </c>
      <c r="E23" s="14">
        <f>+D23/C23</f>
        <v>-1.026420832541342E-3</v>
      </c>
    </row>
    <row r="24" spans="1:5" s="30" customFormat="1" ht="13.5" x14ac:dyDescent="0.4">
      <c r="A24" s="8" t="s">
        <v>8</v>
      </c>
      <c r="B24" s="28">
        <f>C6</f>
        <v>2506</v>
      </c>
      <c r="C24" s="47">
        <v>2508</v>
      </c>
      <c r="D24" s="26">
        <f>B24-C24</f>
        <v>-2</v>
      </c>
      <c r="E24" s="15">
        <f>+D24/C24</f>
        <v>-7.9744816586921851E-4</v>
      </c>
    </row>
    <row r="25" spans="1:5" s="30" customFormat="1" ht="13.5" x14ac:dyDescent="0.4">
      <c r="A25" s="8" t="s">
        <v>9</v>
      </c>
      <c r="B25" s="28">
        <f>C7</f>
        <v>11381</v>
      </c>
      <c r="C25" s="47">
        <v>11399</v>
      </c>
      <c r="D25" s="26">
        <f>B25-C25</f>
        <v>-18</v>
      </c>
      <c r="E25" s="15">
        <f>+D25/C25</f>
        <v>-1.5790858847267305E-3</v>
      </c>
    </row>
    <row r="26" spans="1:5" s="30" customFormat="1" ht="14.25" thickBot="1" x14ac:dyDescent="0.45">
      <c r="A26" s="8" t="s">
        <v>10</v>
      </c>
      <c r="B26" s="28">
        <f>C8</f>
        <v>5748</v>
      </c>
      <c r="C26" s="50">
        <v>5757</v>
      </c>
      <c r="D26" s="26">
        <f>B26-C26</f>
        <v>-9</v>
      </c>
      <c r="E26" s="15">
        <f>+D26/C26</f>
        <v>-1.563314226159458E-3</v>
      </c>
    </row>
    <row r="27" spans="1:5" s="30" customFormat="1" ht="14.25" thickTop="1" x14ac:dyDescent="0.4">
      <c r="A27" s="9" t="s">
        <v>18</v>
      </c>
      <c r="B27" s="22">
        <f>C9</f>
        <v>98469</v>
      </c>
      <c r="C27" s="27">
        <f>SUM(C23:C26)</f>
        <v>98579</v>
      </c>
      <c r="D27" s="27">
        <f>SUM(D23:D26)</f>
        <v>-110</v>
      </c>
      <c r="E27" s="16">
        <f>+D27/C27</f>
        <v>-1.1158563182827985E-3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47</v>
      </c>
      <c r="C32" s="51">
        <v>175</v>
      </c>
      <c r="D32" s="33">
        <f>B32-C32</f>
        <v>-128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267</v>
      </c>
      <c r="C35" s="52">
        <v>249</v>
      </c>
      <c r="D35" s="33">
        <f>B35-C35</f>
        <v>18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-110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-1061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14091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53862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30516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98469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0.30990464003899704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48.02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XFD104857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46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41233</v>
      </c>
      <c r="C5" s="42">
        <f>SUM(D5:E5)</f>
        <v>78291</v>
      </c>
      <c r="D5" s="45">
        <v>37622</v>
      </c>
      <c r="E5" s="46">
        <v>40669</v>
      </c>
      <c r="F5" s="31"/>
    </row>
    <row r="6" spans="1:6" s="30" customFormat="1" ht="13.5" x14ac:dyDescent="0.4">
      <c r="A6" s="8" t="s">
        <v>8</v>
      </c>
      <c r="B6" s="44">
        <v>1436</v>
      </c>
      <c r="C6" s="21">
        <f>SUM(D6:E6)</f>
        <v>2443</v>
      </c>
      <c r="D6" s="47">
        <v>1176</v>
      </c>
      <c r="E6" s="48">
        <v>1267</v>
      </c>
      <c r="F6" s="31"/>
    </row>
    <row r="7" spans="1:6" s="30" customFormat="1" ht="13.5" x14ac:dyDescent="0.4">
      <c r="A7" s="8" t="s">
        <v>9</v>
      </c>
      <c r="B7" s="44">
        <v>5728</v>
      </c>
      <c r="C7" s="21">
        <f>SUM(D7:E7)</f>
        <v>11201</v>
      </c>
      <c r="D7" s="47">
        <v>5336</v>
      </c>
      <c r="E7" s="48">
        <v>5865</v>
      </c>
      <c r="F7" s="31"/>
    </row>
    <row r="8" spans="1:6" s="30" customFormat="1" ht="14.25" thickBot="1" x14ac:dyDescent="0.45">
      <c r="A8" s="8" t="s">
        <v>10</v>
      </c>
      <c r="B8" s="44">
        <v>2842</v>
      </c>
      <c r="C8" s="41">
        <f>SUM(D8:E8)</f>
        <v>5668</v>
      </c>
      <c r="D8" s="47">
        <v>2696</v>
      </c>
      <c r="E8" s="48">
        <v>2972</v>
      </c>
      <c r="F8" s="31"/>
    </row>
    <row r="9" spans="1:6" s="30" customFormat="1" ht="14.25" thickTop="1" x14ac:dyDescent="0.4">
      <c r="A9" s="9" t="s">
        <v>11</v>
      </c>
      <c r="B9" s="27">
        <f>SUM(B5:B8)</f>
        <v>51239</v>
      </c>
      <c r="C9" s="27">
        <f>SUM(C5:C8)</f>
        <v>97603</v>
      </c>
      <c r="D9" s="27">
        <f>SUM(D5:D8)</f>
        <v>46830</v>
      </c>
      <c r="E9" s="27">
        <f>SUM(E5:E8)</f>
        <v>50773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41233</v>
      </c>
      <c r="C14" s="43">
        <v>41235</v>
      </c>
      <c r="D14" s="24">
        <f>B14-C14</f>
        <v>-2</v>
      </c>
      <c r="E14" s="14">
        <f>+D14/C14</f>
        <v>-4.8502485752394807E-5</v>
      </c>
    </row>
    <row r="15" spans="1:6" s="30" customFormat="1" ht="13.5" x14ac:dyDescent="0.4">
      <c r="A15" s="8" t="s">
        <v>8</v>
      </c>
      <c r="B15" s="25">
        <f>B6</f>
        <v>1436</v>
      </c>
      <c r="C15" s="44">
        <v>1438</v>
      </c>
      <c r="D15" s="26">
        <f>B15-C15</f>
        <v>-2</v>
      </c>
      <c r="E15" s="15">
        <f>+D15/C15</f>
        <v>-1.3908205841446453E-3</v>
      </c>
    </row>
    <row r="16" spans="1:6" s="30" customFormat="1" ht="13.5" x14ac:dyDescent="0.4">
      <c r="A16" s="8" t="s">
        <v>9</v>
      </c>
      <c r="B16" s="25">
        <f>B7</f>
        <v>5728</v>
      </c>
      <c r="C16" s="44">
        <v>5743</v>
      </c>
      <c r="D16" s="26">
        <f>B16-C16</f>
        <v>-15</v>
      </c>
      <c r="E16" s="15">
        <f>+D16/C16</f>
        <v>-2.6118753264844159E-3</v>
      </c>
    </row>
    <row r="17" spans="1:5" s="30" customFormat="1" ht="14.25" thickBot="1" x14ac:dyDescent="0.45">
      <c r="A17" s="8" t="s">
        <v>10</v>
      </c>
      <c r="B17" s="25">
        <f>B8</f>
        <v>2842</v>
      </c>
      <c r="C17" s="44">
        <v>2837</v>
      </c>
      <c r="D17" s="26">
        <f>B17-C17</f>
        <v>5</v>
      </c>
      <c r="E17" s="15">
        <f>+D17/C17</f>
        <v>1.7624250969333803E-3</v>
      </c>
    </row>
    <row r="18" spans="1:5" s="30" customFormat="1" ht="14.25" thickTop="1" x14ac:dyDescent="0.4">
      <c r="A18" s="9" t="s">
        <v>18</v>
      </c>
      <c r="B18" s="22">
        <f>B9</f>
        <v>51239</v>
      </c>
      <c r="C18" s="22">
        <f>SUM(C14:C17)</f>
        <v>51253</v>
      </c>
      <c r="D18" s="27">
        <f>SUM(D14:D17)</f>
        <v>-14</v>
      </c>
      <c r="E18" s="16">
        <f>+D18/C18</f>
        <v>-2.7315474216143448E-4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78291</v>
      </c>
      <c r="C23" s="49">
        <v>78324</v>
      </c>
      <c r="D23" s="24">
        <f>B23-C23</f>
        <v>-33</v>
      </c>
      <c r="E23" s="14">
        <f>+D23/C23</f>
        <v>-4.2132679638425002E-4</v>
      </c>
    </row>
    <row r="24" spans="1:5" s="30" customFormat="1" ht="13.5" x14ac:dyDescent="0.4">
      <c r="A24" s="8" t="s">
        <v>8</v>
      </c>
      <c r="B24" s="28">
        <f>C6</f>
        <v>2443</v>
      </c>
      <c r="C24" s="47">
        <v>2445</v>
      </c>
      <c r="D24" s="26">
        <f>B24-C24</f>
        <v>-2</v>
      </c>
      <c r="E24" s="15">
        <f>+D24/C24</f>
        <v>-8.1799591002044991E-4</v>
      </c>
    </row>
    <row r="25" spans="1:5" s="30" customFormat="1" ht="13.5" x14ac:dyDescent="0.4">
      <c r="A25" s="8" t="s">
        <v>9</v>
      </c>
      <c r="B25" s="28">
        <f>C7</f>
        <v>11201</v>
      </c>
      <c r="C25" s="47">
        <v>11226</v>
      </c>
      <c r="D25" s="26">
        <f>B25-C25</f>
        <v>-25</v>
      </c>
      <c r="E25" s="15">
        <f>+D25/C25</f>
        <v>-2.2269730981649741E-3</v>
      </c>
    </row>
    <row r="26" spans="1:5" s="30" customFormat="1" ht="14.25" thickBot="1" x14ac:dyDescent="0.45">
      <c r="A26" s="8" t="s">
        <v>10</v>
      </c>
      <c r="B26" s="28">
        <f>C8</f>
        <v>5668</v>
      </c>
      <c r="C26" s="50">
        <v>5668</v>
      </c>
      <c r="D26" s="26">
        <f>B26-C26</f>
        <v>0</v>
      </c>
      <c r="E26" s="15">
        <f>+D26/C26</f>
        <v>0</v>
      </c>
    </row>
    <row r="27" spans="1:5" s="30" customFormat="1" ht="14.25" thickTop="1" x14ac:dyDescent="0.4">
      <c r="A27" s="9" t="s">
        <v>18</v>
      </c>
      <c r="B27" s="22">
        <f>C9</f>
        <v>97603</v>
      </c>
      <c r="C27" s="27">
        <f>SUM(C23:C26)</f>
        <v>97663</v>
      </c>
      <c r="D27" s="27">
        <f>SUM(D23:D26)</f>
        <v>-60</v>
      </c>
      <c r="E27" s="16">
        <f>+D27/C27</f>
        <v>-6.1435753560713888E-4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50</v>
      </c>
      <c r="C32" s="51">
        <v>125</v>
      </c>
      <c r="D32" s="33">
        <f>B32-C32</f>
        <v>-75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256</v>
      </c>
      <c r="C35" s="52">
        <v>241</v>
      </c>
      <c r="D35" s="33">
        <f>B35-C35</f>
        <v>15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-60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-1071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13692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53324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30587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97603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0.31338176080653257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48.26</v>
      </c>
      <c r="E46" s="2"/>
    </row>
  </sheetData>
  <mergeCells count="1">
    <mergeCell ref="A1:E1"/>
  </mergeCells>
  <phoneticPr fontId="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XFD104857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47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41292</v>
      </c>
      <c r="C5" s="42">
        <f>SUM(D5:E5)</f>
        <v>78334</v>
      </c>
      <c r="D5" s="45">
        <v>37656</v>
      </c>
      <c r="E5" s="46">
        <v>40678</v>
      </c>
      <c r="F5" s="31"/>
    </row>
    <row r="6" spans="1:6" s="30" customFormat="1" ht="13.5" x14ac:dyDescent="0.4">
      <c r="A6" s="8" t="s">
        <v>8</v>
      </c>
      <c r="B6" s="44">
        <v>1439</v>
      </c>
      <c r="C6" s="21">
        <f>SUM(D6:E6)</f>
        <v>2441</v>
      </c>
      <c r="D6" s="47">
        <v>1176</v>
      </c>
      <c r="E6" s="48">
        <v>1265</v>
      </c>
      <c r="F6" s="31"/>
    </row>
    <row r="7" spans="1:6" s="30" customFormat="1" ht="13.5" x14ac:dyDescent="0.4">
      <c r="A7" s="8" t="s">
        <v>9</v>
      </c>
      <c r="B7" s="44">
        <v>5717</v>
      </c>
      <c r="C7" s="21">
        <f>SUM(D7:E7)</f>
        <v>11180</v>
      </c>
      <c r="D7" s="47">
        <v>5327</v>
      </c>
      <c r="E7" s="48">
        <v>5853</v>
      </c>
      <c r="F7" s="31"/>
    </row>
    <row r="8" spans="1:6" s="30" customFormat="1" ht="14.25" thickBot="1" x14ac:dyDescent="0.45">
      <c r="A8" s="8" t="s">
        <v>10</v>
      </c>
      <c r="B8" s="44">
        <v>2832</v>
      </c>
      <c r="C8" s="41">
        <f>SUM(D8:E8)</f>
        <v>5648</v>
      </c>
      <c r="D8" s="47">
        <v>2684</v>
      </c>
      <c r="E8" s="48">
        <v>2964</v>
      </c>
      <c r="F8" s="31"/>
    </row>
    <row r="9" spans="1:6" s="30" customFormat="1" ht="14.25" thickTop="1" x14ac:dyDescent="0.4">
      <c r="A9" s="9" t="s">
        <v>11</v>
      </c>
      <c r="B9" s="27">
        <f>SUM(B5:B8)</f>
        <v>51280</v>
      </c>
      <c r="C9" s="27">
        <f>SUM(C5:C8)</f>
        <v>97603</v>
      </c>
      <c r="D9" s="27">
        <f>SUM(D5:D8)</f>
        <v>46843</v>
      </c>
      <c r="E9" s="27">
        <f>SUM(E5:E8)</f>
        <v>50760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41292</v>
      </c>
      <c r="C14" s="43">
        <v>41233</v>
      </c>
      <c r="D14" s="24">
        <f>B14-C14</f>
        <v>59</v>
      </c>
      <c r="E14" s="14">
        <f>+D14/C14</f>
        <v>1.4308927315499721E-3</v>
      </c>
    </row>
    <row r="15" spans="1:6" s="30" customFormat="1" ht="13.5" x14ac:dyDescent="0.4">
      <c r="A15" s="8" t="s">
        <v>8</v>
      </c>
      <c r="B15" s="25">
        <f>B6</f>
        <v>1439</v>
      </c>
      <c r="C15" s="44">
        <v>1436</v>
      </c>
      <c r="D15" s="26">
        <f>B15-C15</f>
        <v>3</v>
      </c>
      <c r="E15" s="15">
        <f>+D15/C15</f>
        <v>2.0891364902506965E-3</v>
      </c>
    </row>
    <row r="16" spans="1:6" s="30" customFormat="1" ht="13.5" x14ac:dyDescent="0.4">
      <c r="A16" s="8" t="s">
        <v>9</v>
      </c>
      <c r="B16" s="25">
        <f>B7</f>
        <v>5717</v>
      </c>
      <c r="C16" s="44">
        <v>5728</v>
      </c>
      <c r="D16" s="26">
        <f>B16-C16</f>
        <v>-11</v>
      </c>
      <c r="E16" s="15">
        <f>+D16/C16</f>
        <v>-1.9203910614525139E-3</v>
      </c>
    </row>
    <row r="17" spans="1:5" s="30" customFormat="1" ht="14.25" thickBot="1" x14ac:dyDescent="0.45">
      <c r="A17" s="8" t="s">
        <v>10</v>
      </c>
      <c r="B17" s="25">
        <f>B8</f>
        <v>2832</v>
      </c>
      <c r="C17" s="44">
        <v>2842</v>
      </c>
      <c r="D17" s="26">
        <f>B17-C17</f>
        <v>-10</v>
      </c>
      <c r="E17" s="15">
        <f>+D17/C17</f>
        <v>-3.518648838845883E-3</v>
      </c>
    </row>
    <row r="18" spans="1:5" s="30" customFormat="1" ht="14.25" thickTop="1" x14ac:dyDescent="0.4">
      <c r="A18" s="9" t="s">
        <v>18</v>
      </c>
      <c r="B18" s="22">
        <f>B9</f>
        <v>51280</v>
      </c>
      <c r="C18" s="22">
        <f>SUM(C14:C17)</f>
        <v>51239</v>
      </c>
      <c r="D18" s="27">
        <f>SUM(D14:D17)</f>
        <v>41</v>
      </c>
      <c r="E18" s="16">
        <f>+D18/C18</f>
        <v>8.0017174417923843E-4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78334</v>
      </c>
      <c r="C23" s="49">
        <v>78291</v>
      </c>
      <c r="D23" s="24">
        <f>B23-C23</f>
        <v>43</v>
      </c>
      <c r="E23" s="14">
        <f>+D23/C23</f>
        <v>5.4923298974339323E-4</v>
      </c>
    </row>
    <row r="24" spans="1:5" s="30" customFormat="1" ht="13.5" x14ac:dyDescent="0.4">
      <c r="A24" s="8" t="s">
        <v>8</v>
      </c>
      <c r="B24" s="28">
        <f>C6</f>
        <v>2441</v>
      </c>
      <c r="C24" s="47">
        <v>2443</v>
      </c>
      <c r="D24" s="26">
        <f>B24-C24</f>
        <v>-2</v>
      </c>
      <c r="E24" s="15">
        <f>+D24/C24</f>
        <v>-8.1866557511256651E-4</v>
      </c>
    </row>
    <row r="25" spans="1:5" s="30" customFormat="1" ht="13.5" x14ac:dyDescent="0.4">
      <c r="A25" s="8" t="s">
        <v>9</v>
      </c>
      <c r="B25" s="28">
        <f>C7</f>
        <v>11180</v>
      </c>
      <c r="C25" s="47">
        <v>11201</v>
      </c>
      <c r="D25" s="26">
        <f>B25-C25</f>
        <v>-21</v>
      </c>
      <c r="E25" s="15">
        <f>+D25/C25</f>
        <v>-1.874832604231765E-3</v>
      </c>
    </row>
    <row r="26" spans="1:5" s="30" customFormat="1" ht="14.25" thickBot="1" x14ac:dyDescent="0.45">
      <c r="A26" s="8" t="s">
        <v>10</v>
      </c>
      <c r="B26" s="28">
        <f>C8</f>
        <v>5648</v>
      </c>
      <c r="C26" s="50">
        <v>5668</v>
      </c>
      <c r="D26" s="26">
        <f>B26-C26</f>
        <v>-20</v>
      </c>
      <c r="E26" s="15">
        <f>+D26/C26</f>
        <v>-3.5285815102328866E-3</v>
      </c>
    </row>
    <row r="27" spans="1:5" s="30" customFormat="1" ht="14.25" thickTop="1" x14ac:dyDescent="0.4">
      <c r="A27" s="9" t="s">
        <v>18</v>
      </c>
      <c r="B27" s="22">
        <f>C9</f>
        <v>97603</v>
      </c>
      <c r="C27" s="27">
        <f>SUM(C23:C26)</f>
        <v>97603</v>
      </c>
      <c r="D27" s="27">
        <f>SUM(D23:D26)</f>
        <v>0</v>
      </c>
      <c r="E27" s="16">
        <f>+D27/C27</f>
        <v>0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37</v>
      </c>
      <c r="C32" s="51">
        <v>113</v>
      </c>
      <c r="D32" s="33">
        <f>B32-C32</f>
        <v>-76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225</v>
      </c>
      <c r="C35" s="52">
        <v>149</v>
      </c>
      <c r="D35" s="33">
        <f>B35-C35</f>
        <v>76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0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-1019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13656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53346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30601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97603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0.31352519902052189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48.27</v>
      </c>
      <c r="E46" s="2"/>
    </row>
  </sheetData>
  <mergeCells count="1">
    <mergeCell ref="A1:E1"/>
  </mergeCells>
  <phoneticPr fontId="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D47" sqref="D47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48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41280</v>
      </c>
      <c r="C5" s="42">
        <f>SUM(D5:E5)</f>
        <v>78304</v>
      </c>
      <c r="D5" s="45">
        <v>37615</v>
      </c>
      <c r="E5" s="46">
        <v>40689</v>
      </c>
      <c r="F5" s="31"/>
    </row>
    <row r="6" spans="1:6" s="30" customFormat="1" ht="13.5" x14ac:dyDescent="0.4">
      <c r="A6" s="8" t="s">
        <v>8</v>
      </c>
      <c r="B6" s="44">
        <v>1427</v>
      </c>
      <c r="C6" s="21">
        <f>SUM(D6:E6)</f>
        <v>2426</v>
      </c>
      <c r="D6" s="47">
        <v>1167</v>
      </c>
      <c r="E6" s="48">
        <v>1259</v>
      </c>
      <c r="F6" s="31"/>
    </row>
    <row r="7" spans="1:6" s="30" customFormat="1" ht="13.5" x14ac:dyDescent="0.4">
      <c r="A7" s="8" t="s">
        <v>9</v>
      </c>
      <c r="B7" s="44">
        <v>5720</v>
      </c>
      <c r="C7" s="21">
        <f>SUM(D7:E7)</f>
        <v>11177</v>
      </c>
      <c r="D7" s="47">
        <v>5334</v>
      </c>
      <c r="E7" s="48">
        <v>5843</v>
      </c>
      <c r="F7" s="31"/>
    </row>
    <row r="8" spans="1:6" s="30" customFormat="1" ht="14.25" thickBot="1" x14ac:dyDescent="0.45">
      <c r="A8" s="8" t="s">
        <v>10</v>
      </c>
      <c r="B8" s="44">
        <v>2830</v>
      </c>
      <c r="C8" s="41">
        <f>SUM(D8:E8)</f>
        <v>5644</v>
      </c>
      <c r="D8" s="47">
        <v>2692</v>
      </c>
      <c r="E8" s="48">
        <v>2952</v>
      </c>
      <c r="F8" s="31"/>
    </row>
    <row r="9" spans="1:6" s="30" customFormat="1" ht="14.25" thickTop="1" x14ac:dyDescent="0.4">
      <c r="A9" s="9" t="s">
        <v>11</v>
      </c>
      <c r="B9" s="27">
        <f>SUM(B5:B8)</f>
        <v>51257</v>
      </c>
      <c r="C9" s="27">
        <f>SUM(C5:C8)</f>
        <v>97551</v>
      </c>
      <c r="D9" s="27">
        <f>SUM(D5:D8)</f>
        <v>46808</v>
      </c>
      <c r="E9" s="27">
        <f>SUM(E5:E8)</f>
        <v>50743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41280</v>
      </c>
      <c r="C14" s="43">
        <v>41292</v>
      </c>
      <c r="D14" s="24">
        <f>B14-C14</f>
        <v>-12</v>
      </c>
      <c r="E14" s="14">
        <f>+D14/C14</f>
        <v>-2.906131938390003E-4</v>
      </c>
    </row>
    <row r="15" spans="1:6" s="30" customFormat="1" ht="13.5" x14ac:dyDescent="0.4">
      <c r="A15" s="8" t="s">
        <v>8</v>
      </c>
      <c r="B15" s="25">
        <f>B6</f>
        <v>1427</v>
      </c>
      <c r="C15" s="44">
        <v>1439</v>
      </c>
      <c r="D15" s="26">
        <f>B15-C15</f>
        <v>-12</v>
      </c>
      <c r="E15" s="15">
        <f>+D15/C15</f>
        <v>-8.3391243919388458E-3</v>
      </c>
    </row>
    <row r="16" spans="1:6" s="30" customFormat="1" ht="13.5" x14ac:dyDescent="0.4">
      <c r="A16" s="8" t="s">
        <v>9</v>
      </c>
      <c r="B16" s="25">
        <f>B7</f>
        <v>5720</v>
      </c>
      <c r="C16" s="44">
        <v>5717</v>
      </c>
      <c r="D16" s="26">
        <f>B16-C16</f>
        <v>3</v>
      </c>
      <c r="E16" s="15">
        <f>+D16/C16</f>
        <v>5.2475074339688652E-4</v>
      </c>
    </row>
    <row r="17" spans="1:5" s="30" customFormat="1" ht="14.25" thickBot="1" x14ac:dyDescent="0.45">
      <c r="A17" s="8" t="s">
        <v>10</v>
      </c>
      <c r="B17" s="25">
        <f>B8</f>
        <v>2830</v>
      </c>
      <c r="C17" s="44">
        <v>2832</v>
      </c>
      <c r="D17" s="26">
        <f>B17-C17</f>
        <v>-2</v>
      </c>
      <c r="E17" s="15">
        <f>+D17/C17</f>
        <v>-7.0621468926553672E-4</v>
      </c>
    </row>
    <row r="18" spans="1:5" s="30" customFormat="1" ht="14.25" thickTop="1" x14ac:dyDescent="0.4">
      <c r="A18" s="9" t="s">
        <v>18</v>
      </c>
      <c r="B18" s="22">
        <f>B9</f>
        <v>51257</v>
      </c>
      <c r="C18" s="22">
        <f>SUM(C14:C17)</f>
        <v>51280</v>
      </c>
      <c r="D18" s="27">
        <f>SUM(D14:D17)</f>
        <v>-23</v>
      </c>
      <c r="E18" s="16">
        <f>+D18/C18</f>
        <v>-4.4851794071762869E-4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78304</v>
      </c>
      <c r="C23" s="49">
        <v>78334</v>
      </c>
      <c r="D23" s="24">
        <f>B23-C23</f>
        <v>-30</v>
      </c>
      <c r="E23" s="14">
        <f>+D23/C23</f>
        <v>-3.829754640386039E-4</v>
      </c>
    </row>
    <row r="24" spans="1:5" s="30" customFormat="1" ht="13.5" x14ac:dyDescent="0.4">
      <c r="A24" s="8" t="s">
        <v>8</v>
      </c>
      <c r="B24" s="28">
        <f>C6</f>
        <v>2426</v>
      </c>
      <c r="C24" s="47">
        <v>2441</v>
      </c>
      <c r="D24" s="26">
        <f>B24-C24</f>
        <v>-15</v>
      </c>
      <c r="E24" s="15">
        <f>+D24/C24</f>
        <v>-6.1450225317492835E-3</v>
      </c>
    </row>
    <row r="25" spans="1:5" s="30" customFormat="1" ht="13.5" x14ac:dyDescent="0.4">
      <c r="A25" s="8" t="s">
        <v>9</v>
      </c>
      <c r="B25" s="28">
        <f>C7</f>
        <v>11177</v>
      </c>
      <c r="C25" s="47">
        <v>11180</v>
      </c>
      <c r="D25" s="26">
        <f>B25-C25</f>
        <v>-3</v>
      </c>
      <c r="E25" s="15">
        <f>+D25/C25</f>
        <v>-2.6833631484794273E-4</v>
      </c>
    </row>
    <row r="26" spans="1:5" s="30" customFormat="1" ht="14.25" thickBot="1" x14ac:dyDescent="0.45">
      <c r="A26" s="8" t="s">
        <v>10</v>
      </c>
      <c r="B26" s="28">
        <f>C8</f>
        <v>5644</v>
      </c>
      <c r="C26" s="50">
        <v>5648</v>
      </c>
      <c r="D26" s="26">
        <f>B26-C26</f>
        <v>-4</v>
      </c>
      <c r="E26" s="15">
        <f>+D26/C26</f>
        <v>-7.0821529745042496E-4</v>
      </c>
    </row>
    <row r="27" spans="1:5" s="30" customFormat="1" ht="14.25" thickTop="1" x14ac:dyDescent="0.4">
      <c r="A27" s="9" t="s">
        <v>18</v>
      </c>
      <c r="B27" s="22">
        <f>C9</f>
        <v>97551</v>
      </c>
      <c r="C27" s="27">
        <f>SUM(C23:C26)</f>
        <v>97603</v>
      </c>
      <c r="D27" s="27">
        <f>SUM(D23:D26)</f>
        <v>-52</v>
      </c>
      <c r="E27" s="16">
        <f>+D27/C27</f>
        <v>-5.3277050910320383E-4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42</v>
      </c>
      <c r="C32" s="51">
        <v>135</v>
      </c>
      <c r="D32" s="33">
        <f>B32-C32</f>
        <v>-93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260</v>
      </c>
      <c r="C35" s="52">
        <v>219</v>
      </c>
      <c r="D35" s="33">
        <f>B35-C35</f>
        <v>41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-52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-1028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13596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53339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30616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97551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0.31384609076278047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48.28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XFD104857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38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41080</v>
      </c>
      <c r="C5" s="42">
        <f>SUM(D5:E5)</f>
        <v>78763</v>
      </c>
      <c r="D5" s="45">
        <v>37782</v>
      </c>
      <c r="E5" s="46">
        <v>40981</v>
      </c>
      <c r="F5" s="31"/>
    </row>
    <row r="6" spans="1:6" s="30" customFormat="1" ht="13.5" x14ac:dyDescent="0.4">
      <c r="A6" s="8" t="s">
        <v>8</v>
      </c>
      <c r="B6" s="44">
        <v>1441</v>
      </c>
      <c r="C6" s="21">
        <f>SUM(D6:E6)</f>
        <v>2504</v>
      </c>
      <c r="D6" s="47">
        <v>1193</v>
      </c>
      <c r="E6" s="48">
        <v>1311</v>
      </c>
      <c r="F6" s="31"/>
    </row>
    <row r="7" spans="1:6" s="30" customFormat="1" ht="13.5" x14ac:dyDescent="0.4">
      <c r="A7" s="8" t="s">
        <v>9</v>
      </c>
      <c r="B7" s="44">
        <v>5756</v>
      </c>
      <c r="C7" s="21">
        <f>SUM(D7:E7)</f>
        <v>11370</v>
      </c>
      <c r="D7" s="47">
        <v>5428</v>
      </c>
      <c r="E7" s="48">
        <v>5942</v>
      </c>
      <c r="F7" s="31"/>
    </row>
    <row r="8" spans="1:6" s="30" customFormat="1" ht="14.25" thickBot="1" x14ac:dyDescent="0.45">
      <c r="A8" s="8" t="s">
        <v>10</v>
      </c>
      <c r="B8" s="44">
        <v>2848</v>
      </c>
      <c r="C8" s="41">
        <f>SUM(D8:E8)</f>
        <v>5749</v>
      </c>
      <c r="D8" s="47">
        <v>2738</v>
      </c>
      <c r="E8" s="48">
        <v>3011</v>
      </c>
      <c r="F8" s="31"/>
    </row>
    <row r="9" spans="1:6" s="30" customFormat="1" ht="14.25" thickTop="1" x14ac:dyDescent="0.4">
      <c r="A9" s="9" t="s">
        <v>11</v>
      </c>
      <c r="B9" s="27">
        <f>SUM(B5:B8)</f>
        <v>51125</v>
      </c>
      <c r="C9" s="27">
        <f>SUM(C5:C8)</f>
        <v>98386</v>
      </c>
      <c r="D9" s="27">
        <f>SUM(D5:D8)</f>
        <v>47141</v>
      </c>
      <c r="E9" s="27">
        <f>SUM(E5:E8)</f>
        <v>51245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41080</v>
      </c>
      <c r="C14" s="43">
        <v>41109</v>
      </c>
      <c r="D14" s="24">
        <f>B14-C14</f>
        <v>-29</v>
      </c>
      <c r="E14" s="14">
        <f>+D14/C14</f>
        <v>-7.0544163078644577E-4</v>
      </c>
    </row>
    <row r="15" spans="1:6" s="30" customFormat="1" ht="13.5" x14ac:dyDescent="0.4">
      <c r="A15" s="8" t="s">
        <v>8</v>
      </c>
      <c r="B15" s="25">
        <f>B6</f>
        <v>1441</v>
      </c>
      <c r="C15" s="44">
        <v>1442</v>
      </c>
      <c r="D15" s="26">
        <f>B15-C15</f>
        <v>-1</v>
      </c>
      <c r="E15" s="15">
        <f>+D15/C15</f>
        <v>-6.9348127600554787E-4</v>
      </c>
    </row>
    <row r="16" spans="1:6" s="30" customFormat="1" ht="13.5" x14ac:dyDescent="0.4">
      <c r="A16" s="8" t="s">
        <v>9</v>
      </c>
      <c r="B16" s="25">
        <f>B7</f>
        <v>5756</v>
      </c>
      <c r="C16" s="44">
        <v>5751</v>
      </c>
      <c r="D16" s="26">
        <f>B16-C16</f>
        <v>5</v>
      </c>
      <c r="E16" s="15">
        <f>+D16/C16</f>
        <v>8.6941401495392102E-4</v>
      </c>
    </row>
    <row r="17" spans="1:5" s="30" customFormat="1" ht="14.25" thickBot="1" x14ac:dyDescent="0.45">
      <c r="A17" s="8" t="s">
        <v>10</v>
      </c>
      <c r="B17" s="25">
        <f>B8</f>
        <v>2848</v>
      </c>
      <c r="C17" s="44">
        <v>2852</v>
      </c>
      <c r="D17" s="26">
        <f>B17-C17</f>
        <v>-4</v>
      </c>
      <c r="E17" s="15">
        <f>+D17/C17</f>
        <v>-1.4025245441795231E-3</v>
      </c>
    </row>
    <row r="18" spans="1:5" s="30" customFormat="1" ht="14.25" thickTop="1" x14ac:dyDescent="0.4">
      <c r="A18" s="9" t="s">
        <v>18</v>
      </c>
      <c r="B18" s="22">
        <f>B9</f>
        <v>51125</v>
      </c>
      <c r="C18" s="22">
        <f>SUM(C14:C17)</f>
        <v>51154</v>
      </c>
      <c r="D18" s="27">
        <f>SUM(D14:D17)</f>
        <v>-29</v>
      </c>
      <c r="E18" s="16">
        <f>+D18/C18</f>
        <v>-5.6691558822379484E-4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78763</v>
      </c>
      <c r="C23" s="49">
        <v>78834</v>
      </c>
      <c r="D23" s="24">
        <f>B23-C23</f>
        <v>-71</v>
      </c>
      <c r="E23" s="14">
        <f>+D23/C23</f>
        <v>-9.0062663317857779E-4</v>
      </c>
    </row>
    <row r="24" spans="1:5" s="30" customFormat="1" ht="13.5" x14ac:dyDescent="0.4">
      <c r="A24" s="8" t="s">
        <v>8</v>
      </c>
      <c r="B24" s="28">
        <f>C6</f>
        <v>2504</v>
      </c>
      <c r="C24" s="47">
        <v>2506</v>
      </c>
      <c r="D24" s="26">
        <f>B24-C24</f>
        <v>-2</v>
      </c>
      <c r="E24" s="15">
        <f>+D24/C24</f>
        <v>-7.9808459696727857E-4</v>
      </c>
    </row>
    <row r="25" spans="1:5" s="30" customFormat="1" ht="13.5" x14ac:dyDescent="0.4">
      <c r="A25" s="8" t="s">
        <v>9</v>
      </c>
      <c r="B25" s="28">
        <f>C7</f>
        <v>11370</v>
      </c>
      <c r="C25" s="47">
        <v>11381</v>
      </c>
      <c r="D25" s="26">
        <f>B25-C25</f>
        <v>-11</v>
      </c>
      <c r="E25" s="15">
        <f>+D25/C25</f>
        <v>-9.6652315262279239E-4</v>
      </c>
    </row>
    <row r="26" spans="1:5" s="30" customFormat="1" ht="14.25" thickBot="1" x14ac:dyDescent="0.45">
      <c r="A26" s="8" t="s">
        <v>10</v>
      </c>
      <c r="B26" s="28">
        <f>C8</f>
        <v>5749</v>
      </c>
      <c r="C26" s="50">
        <v>5748</v>
      </c>
      <c r="D26" s="26">
        <f>B26-C26</f>
        <v>1</v>
      </c>
      <c r="E26" s="15">
        <f>+D26/C26</f>
        <v>1.7397355601948505E-4</v>
      </c>
    </row>
    <row r="27" spans="1:5" s="30" customFormat="1" ht="14.25" thickTop="1" x14ac:dyDescent="0.4">
      <c r="A27" s="9" t="s">
        <v>18</v>
      </c>
      <c r="B27" s="22">
        <f>C9</f>
        <v>98386</v>
      </c>
      <c r="C27" s="27">
        <f>SUM(C23:C26)</f>
        <v>98469</v>
      </c>
      <c r="D27" s="27">
        <f>SUM(D23:D26)</f>
        <v>-83</v>
      </c>
      <c r="E27" s="16">
        <f>+D27/C27</f>
        <v>-8.4290487361504641E-4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41</v>
      </c>
      <c r="C32" s="51">
        <v>135</v>
      </c>
      <c r="D32" s="33">
        <f>B32-C32</f>
        <v>-94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292</v>
      </c>
      <c r="C35" s="52">
        <v>281</v>
      </c>
      <c r="D35" s="33">
        <f>B35-C35</f>
        <v>11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-83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-1076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14053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53836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30497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98386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0.30997296363303722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48.03</v>
      </c>
      <c r="E46" s="2"/>
    </row>
  </sheetData>
  <mergeCells count="1">
    <mergeCell ref="A1:E1"/>
  </mergeCells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C11" sqref="C11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39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40827</v>
      </c>
      <c r="C5" s="42">
        <f>SUM(D5:E5)</f>
        <v>77885</v>
      </c>
      <c r="D5" s="45">
        <v>37341</v>
      </c>
      <c r="E5" s="46">
        <v>40544</v>
      </c>
      <c r="F5" s="31"/>
    </row>
    <row r="6" spans="1:6" s="30" customFormat="1" ht="13.5" x14ac:dyDescent="0.4">
      <c r="A6" s="8" t="s">
        <v>8</v>
      </c>
      <c r="B6" s="44">
        <v>1436</v>
      </c>
      <c r="C6" s="21">
        <f>SUM(D6:E6)</f>
        <v>2475</v>
      </c>
      <c r="D6" s="47">
        <v>1184</v>
      </c>
      <c r="E6" s="48">
        <v>1291</v>
      </c>
      <c r="F6" s="31"/>
    </row>
    <row r="7" spans="1:6" s="30" customFormat="1" ht="13.5" x14ac:dyDescent="0.4">
      <c r="A7" s="8" t="s">
        <v>9</v>
      </c>
      <c r="B7" s="44">
        <v>5737</v>
      </c>
      <c r="C7" s="21">
        <f>SUM(D7:E7)</f>
        <v>11289</v>
      </c>
      <c r="D7" s="47">
        <v>5386</v>
      </c>
      <c r="E7" s="48">
        <v>5903</v>
      </c>
      <c r="F7" s="31"/>
    </row>
    <row r="8" spans="1:6" s="30" customFormat="1" ht="14.25" thickBot="1" x14ac:dyDescent="0.45">
      <c r="A8" s="8" t="s">
        <v>10</v>
      </c>
      <c r="B8" s="44">
        <v>2846</v>
      </c>
      <c r="C8" s="41">
        <f>SUM(D8:E8)</f>
        <v>5717</v>
      </c>
      <c r="D8" s="47">
        <v>2720</v>
      </c>
      <c r="E8" s="48">
        <v>2997</v>
      </c>
      <c r="F8" s="31"/>
    </row>
    <row r="9" spans="1:6" s="30" customFormat="1" ht="14.25" thickTop="1" x14ac:dyDescent="0.4">
      <c r="A9" s="9" t="s">
        <v>11</v>
      </c>
      <c r="B9" s="27">
        <f>SUM(B5:B8)</f>
        <v>50846</v>
      </c>
      <c r="C9" s="27">
        <f>SUM(C5:C8)</f>
        <v>97366</v>
      </c>
      <c r="D9" s="27">
        <f>SUM(D5:D8)</f>
        <v>46631</v>
      </c>
      <c r="E9" s="27">
        <f>SUM(E5:E8)</f>
        <v>50735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40827</v>
      </c>
      <c r="C14" s="43">
        <v>41080</v>
      </c>
      <c r="D14" s="24">
        <f>B14-C14</f>
        <v>-253</v>
      </c>
      <c r="E14" s="14">
        <f>+D14/C14</f>
        <v>-6.1587147030185002E-3</v>
      </c>
    </row>
    <row r="15" spans="1:6" s="30" customFormat="1" ht="13.5" x14ac:dyDescent="0.4">
      <c r="A15" s="8" t="s">
        <v>8</v>
      </c>
      <c r="B15" s="25">
        <f>B6</f>
        <v>1436</v>
      </c>
      <c r="C15" s="44">
        <v>1441</v>
      </c>
      <c r="D15" s="26">
        <f>B15-C15</f>
        <v>-5</v>
      </c>
      <c r="E15" s="15">
        <f>+D15/C15</f>
        <v>-3.4698126301179735E-3</v>
      </c>
    </row>
    <row r="16" spans="1:6" s="30" customFormat="1" ht="13.5" x14ac:dyDescent="0.4">
      <c r="A16" s="8" t="s">
        <v>9</v>
      </c>
      <c r="B16" s="25">
        <f>B7</f>
        <v>5737</v>
      </c>
      <c r="C16" s="44">
        <v>5756</v>
      </c>
      <c r="D16" s="26">
        <f>B16-C16</f>
        <v>-19</v>
      </c>
      <c r="E16" s="15">
        <f>+D16/C16</f>
        <v>-3.3009034051424599E-3</v>
      </c>
    </row>
    <row r="17" spans="1:5" s="30" customFormat="1" ht="14.25" thickBot="1" x14ac:dyDescent="0.45">
      <c r="A17" s="8" t="s">
        <v>10</v>
      </c>
      <c r="B17" s="25">
        <f>B8</f>
        <v>2846</v>
      </c>
      <c r="C17" s="44">
        <v>2848</v>
      </c>
      <c r="D17" s="26">
        <f>B17-C17</f>
        <v>-2</v>
      </c>
      <c r="E17" s="15">
        <f>+D17/C17</f>
        <v>-7.0224719101123594E-4</v>
      </c>
    </row>
    <row r="18" spans="1:5" s="30" customFormat="1" ht="14.25" thickTop="1" x14ac:dyDescent="0.4">
      <c r="A18" s="9" t="s">
        <v>18</v>
      </c>
      <c r="B18" s="22">
        <f>B9</f>
        <v>50846</v>
      </c>
      <c r="C18" s="22">
        <f>SUM(C14:C17)</f>
        <v>51125</v>
      </c>
      <c r="D18" s="27">
        <f>SUM(D14:D17)</f>
        <v>-279</v>
      </c>
      <c r="E18" s="16">
        <f>+D18/C18</f>
        <v>-5.4572127139364303E-3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77885</v>
      </c>
      <c r="C23" s="49">
        <v>78763</v>
      </c>
      <c r="D23" s="24">
        <f>B23-C23</f>
        <v>-878</v>
      </c>
      <c r="E23" s="14">
        <f>+D23/C23</f>
        <v>-1.1147366149080152E-2</v>
      </c>
    </row>
    <row r="24" spans="1:5" s="30" customFormat="1" ht="13.5" x14ac:dyDescent="0.4">
      <c r="A24" s="8" t="s">
        <v>8</v>
      </c>
      <c r="B24" s="28">
        <f>C6</f>
        <v>2475</v>
      </c>
      <c r="C24" s="47">
        <v>2504</v>
      </c>
      <c r="D24" s="26">
        <f>B24-C24</f>
        <v>-29</v>
      </c>
      <c r="E24" s="15">
        <f>+D24/C24</f>
        <v>-1.15814696485623E-2</v>
      </c>
    </row>
    <row r="25" spans="1:5" s="30" customFormat="1" ht="13.5" x14ac:dyDescent="0.4">
      <c r="A25" s="8" t="s">
        <v>9</v>
      </c>
      <c r="B25" s="28">
        <f>C7</f>
        <v>11289</v>
      </c>
      <c r="C25" s="47">
        <v>11370</v>
      </c>
      <c r="D25" s="26">
        <f>B25-C25</f>
        <v>-81</v>
      </c>
      <c r="E25" s="15">
        <f>+D25/C25</f>
        <v>-7.1240105540897099E-3</v>
      </c>
    </row>
    <row r="26" spans="1:5" s="30" customFormat="1" ht="14.25" thickBot="1" x14ac:dyDescent="0.45">
      <c r="A26" s="8" t="s">
        <v>10</v>
      </c>
      <c r="B26" s="28">
        <f>C8</f>
        <v>5717</v>
      </c>
      <c r="C26" s="50">
        <v>5749</v>
      </c>
      <c r="D26" s="26">
        <f>B26-C26</f>
        <v>-32</v>
      </c>
      <c r="E26" s="15">
        <f>+D26/C26</f>
        <v>-5.5661854235519222E-3</v>
      </c>
    </row>
    <row r="27" spans="1:5" s="30" customFormat="1" ht="14.25" thickTop="1" x14ac:dyDescent="0.4">
      <c r="A27" s="9" t="s">
        <v>18</v>
      </c>
      <c r="B27" s="22">
        <f>C9</f>
        <v>97366</v>
      </c>
      <c r="C27" s="27">
        <f>SUM(C23:C26)</f>
        <v>98386</v>
      </c>
      <c r="D27" s="27">
        <f>SUM(D23:D26)</f>
        <v>-1020</v>
      </c>
      <c r="E27" s="16">
        <f>+D27/C27</f>
        <v>-1.0367328684975505E-2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54</v>
      </c>
      <c r="C32" s="51">
        <v>145</v>
      </c>
      <c r="D32" s="33">
        <f>B32-C32</f>
        <v>-91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853</v>
      </c>
      <c r="C35" s="52">
        <v>1782</v>
      </c>
      <c r="D35" s="33">
        <f>B35-C35</f>
        <v>-929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-1020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-1076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13883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53027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30456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97366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0.31279912905942525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48.24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C5" sqref="C5:C8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40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41198</v>
      </c>
      <c r="C5" s="42">
        <f>SUM(D5:E5)</f>
        <v>78343</v>
      </c>
      <c r="D5" s="45">
        <v>37634</v>
      </c>
      <c r="E5" s="46">
        <v>40709</v>
      </c>
      <c r="F5" s="31"/>
    </row>
    <row r="6" spans="1:6" s="30" customFormat="1" ht="13.5" x14ac:dyDescent="0.4">
      <c r="A6" s="8" t="s">
        <v>8</v>
      </c>
      <c r="B6" s="44">
        <v>1435</v>
      </c>
      <c r="C6" s="21">
        <f>SUM(D6:E6)</f>
        <v>2458</v>
      </c>
      <c r="D6" s="47">
        <v>1176</v>
      </c>
      <c r="E6" s="48">
        <v>1282</v>
      </c>
      <c r="F6" s="31"/>
    </row>
    <row r="7" spans="1:6" s="30" customFormat="1" ht="13.5" x14ac:dyDescent="0.4">
      <c r="A7" s="8" t="s">
        <v>9</v>
      </c>
      <c r="B7" s="44">
        <v>5753</v>
      </c>
      <c r="C7" s="21">
        <f>SUM(D7:E7)</f>
        <v>11285</v>
      </c>
      <c r="D7" s="47">
        <v>5381</v>
      </c>
      <c r="E7" s="48">
        <v>5904</v>
      </c>
      <c r="F7" s="31"/>
    </row>
    <row r="8" spans="1:6" s="30" customFormat="1" ht="14.25" thickBot="1" x14ac:dyDescent="0.45">
      <c r="A8" s="8" t="s">
        <v>10</v>
      </c>
      <c r="B8" s="44">
        <v>2846</v>
      </c>
      <c r="C8" s="41">
        <f>SUM(D8:E8)</f>
        <v>5712</v>
      </c>
      <c r="D8" s="47">
        <v>2721</v>
      </c>
      <c r="E8" s="48">
        <v>2991</v>
      </c>
      <c r="F8" s="31"/>
    </row>
    <row r="9" spans="1:6" s="30" customFormat="1" ht="14.25" thickTop="1" x14ac:dyDescent="0.4">
      <c r="A9" s="9" t="s">
        <v>11</v>
      </c>
      <c r="B9" s="27">
        <f>SUM(B5:B8)</f>
        <v>51232</v>
      </c>
      <c r="C9" s="27">
        <f>SUM(C5:C8)</f>
        <v>97798</v>
      </c>
      <c r="D9" s="27">
        <f>SUM(D5:D8)</f>
        <v>46912</v>
      </c>
      <c r="E9" s="27">
        <f>SUM(E5:E8)</f>
        <v>50886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41198</v>
      </c>
      <c r="C14" s="43">
        <v>40827</v>
      </c>
      <c r="D14" s="24">
        <f>B14-C14</f>
        <v>371</v>
      </c>
      <c r="E14" s="14">
        <f>+D14/C14</f>
        <v>9.087123717147965E-3</v>
      </c>
    </row>
    <row r="15" spans="1:6" s="30" customFormat="1" ht="13.5" x14ac:dyDescent="0.4">
      <c r="A15" s="8" t="s">
        <v>8</v>
      </c>
      <c r="B15" s="25">
        <f>B6</f>
        <v>1435</v>
      </c>
      <c r="C15" s="44">
        <v>1436</v>
      </c>
      <c r="D15" s="26">
        <f>B15-C15</f>
        <v>-1</v>
      </c>
      <c r="E15" s="15">
        <f>+D15/C15</f>
        <v>-6.9637883008356546E-4</v>
      </c>
    </row>
    <row r="16" spans="1:6" s="30" customFormat="1" ht="13.5" x14ac:dyDescent="0.4">
      <c r="A16" s="8" t="s">
        <v>9</v>
      </c>
      <c r="B16" s="25">
        <f>B7</f>
        <v>5753</v>
      </c>
      <c r="C16" s="44">
        <v>5737</v>
      </c>
      <c r="D16" s="26">
        <f>B16-C16</f>
        <v>16</v>
      </c>
      <c r="E16" s="15">
        <f>+D16/C16</f>
        <v>2.7889140665853232E-3</v>
      </c>
    </row>
    <row r="17" spans="1:5" s="30" customFormat="1" ht="14.25" thickBot="1" x14ac:dyDescent="0.45">
      <c r="A17" s="8" t="s">
        <v>10</v>
      </c>
      <c r="B17" s="25">
        <f>B8</f>
        <v>2846</v>
      </c>
      <c r="C17" s="44">
        <v>2846</v>
      </c>
      <c r="D17" s="26">
        <f>B17-C17</f>
        <v>0</v>
      </c>
      <c r="E17" s="15">
        <f>+D17/C17</f>
        <v>0</v>
      </c>
    </row>
    <row r="18" spans="1:5" s="30" customFormat="1" ht="14.25" thickTop="1" x14ac:dyDescent="0.4">
      <c r="A18" s="9" t="s">
        <v>18</v>
      </c>
      <c r="B18" s="22">
        <f>B9</f>
        <v>51232</v>
      </c>
      <c r="C18" s="22">
        <f>SUM(C14:C17)</f>
        <v>50846</v>
      </c>
      <c r="D18" s="27">
        <f>SUM(D14:D17)</f>
        <v>386</v>
      </c>
      <c r="E18" s="16">
        <f>+D18/C18</f>
        <v>7.5915509577941234E-3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78343</v>
      </c>
      <c r="C23" s="49">
        <v>77885</v>
      </c>
      <c r="D23" s="24">
        <f>B23-C23</f>
        <v>458</v>
      </c>
      <c r="E23" s="14">
        <f>+D23/C23</f>
        <v>5.8804647878282082E-3</v>
      </c>
    </row>
    <row r="24" spans="1:5" s="30" customFormat="1" ht="13.5" x14ac:dyDescent="0.4">
      <c r="A24" s="8" t="s">
        <v>8</v>
      </c>
      <c r="B24" s="28">
        <f>C6</f>
        <v>2458</v>
      </c>
      <c r="C24" s="47">
        <v>2475</v>
      </c>
      <c r="D24" s="26">
        <f>B24-C24</f>
        <v>-17</v>
      </c>
      <c r="E24" s="15">
        <f>+D24/C24</f>
        <v>-6.8686868686868687E-3</v>
      </c>
    </row>
    <row r="25" spans="1:5" s="30" customFormat="1" ht="13.5" x14ac:dyDescent="0.4">
      <c r="A25" s="8" t="s">
        <v>9</v>
      </c>
      <c r="B25" s="28">
        <f>C7</f>
        <v>11285</v>
      </c>
      <c r="C25" s="47">
        <v>11289</v>
      </c>
      <c r="D25" s="26">
        <f>B25-C25</f>
        <v>-4</v>
      </c>
      <c r="E25" s="15">
        <f>+D25/C25</f>
        <v>-3.5432722118876781E-4</v>
      </c>
    </row>
    <row r="26" spans="1:5" s="30" customFormat="1" ht="14.25" thickBot="1" x14ac:dyDescent="0.45">
      <c r="A26" s="8" t="s">
        <v>10</v>
      </c>
      <c r="B26" s="28">
        <f>C8</f>
        <v>5712</v>
      </c>
      <c r="C26" s="50">
        <v>5717</v>
      </c>
      <c r="D26" s="26">
        <f>B26-C26</f>
        <v>-5</v>
      </c>
      <c r="E26" s="15">
        <f>+D26/C26</f>
        <v>-8.7458457232814416E-4</v>
      </c>
    </row>
    <row r="27" spans="1:5" s="30" customFormat="1" ht="14.25" thickTop="1" x14ac:dyDescent="0.4">
      <c r="A27" s="9" t="s">
        <v>18</v>
      </c>
      <c r="B27" s="22">
        <f>C9</f>
        <v>97798</v>
      </c>
      <c r="C27" s="27">
        <f>SUM(C23:C26)</f>
        <v>97366</v>
      </c>
      <c r="D27" s="27">
        <f>SUM(D23:D26)</f>
        <v>432</v>
      </c>
      <c r="E27" s="16">
        <f>+D27/C27</f>
        <v>4.4368670788570959E-3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51</v>
      </c>
      <c r="C32" s="51">
        <v>118</v>
      </c>
      <c r="D32" s="33">
        <f>B32-C32</f>
        <v>-67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919</v>
      </c>
      <c r="C35" s="52">
        <v>420</v>
      </c>
      <c r="D35" s="33">
        <f>B35-C35</f>
        <v>499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432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-1062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13894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53407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30497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97798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0.31183664287613244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48.19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7" zoomScale="85" zoomScaleNormal="85" workbookViewId="0">
      <selection activeCell="D47" sqref="D47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41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41175</v>
      </c>
      <c r="C5" s="42">
        <f>SUM(D5:E5)</f>
        <v>78299</v>
      </c>
      <c r="D5" s="45">
        <v>37608</v>
      </c>
      <c r="E5" s="46">
        <v>40691</v>
      </c>
      <c r="F5" s="31"/>
    </row>
    <row r="6" spans="1:6" s="30" customFormat="1" ht="13.5" x14ac:dyDescent="0.4">
      <c r="A6" s="8" t="s">
        <v>8</v>
      </c>
      <c r="B6" s="44">
        <v>1440</v>
      </c>
      <c r="C6" s="21">
        <f>SUM(D6:E6)</f>
        <v>2458</v>
      </c>
      <c r="D6" s="47">
        <v>1178</v>
      </c>
      <c r="E6" s="48">
        <v>1280</v>
      </c>
      <c r="F6" s="31"/>
    </row>
    <row r="7" spans="1:6" s="30" customFormat="1" ht="13.5" x14ac:dyDescent="0.4">
      <c r="A7" s="8" t="s">
        <v>9</v>
      </c>
      <c r="B7" s="44">
        <v>5741</v>
      </c>
      <c r="C7" s="21">
        <f>SUM(D7:E7)</f>
        <v>11272</v>
      </c>
      <c r="D7" s="47">
        <v>5378</v>
      </c>
      <c r="E7" s="48">
        <v>5894</v>
      </c>
      <c r="F7" s="31"/>
    </row>
    <row r="8" spans="1:6" s="30" customFormat="1" ht="14.25" thickBot="1" x14ac:dyDescent="0.45">
      <c r="A8" s="8" t="s">
        <v>10</v>
      </c>
      <c r="B8" s="44">
        <v>2846</v>
      </c>
      <c r="C8" s="41">
        <f>SUM(D8:E8)</f>
        <v>5714</v>
      </c>
      <c r="D8" s="47">
        <v>2722</v>
      </c>
      <c r="E8" s="48">
        <v>2992</v>
      </c>
      <c r="F8" s="31"/>
    </row>
    <row r="9" spans="1:6" s="30" customFormat="1" ht="14.25" thickTop="1" x14ac:dyDescent="0.4">
      <c r="A9" s="9" t="s">
        <v>11</v>
      </c>
      <c r="B9" s="27">
        <f>SUM(B5:B8)</f>
        <v>51202</v>
      </c>
      <c r="C9" s="27">
        <f>SUM(C5:C8)</f>
        <v>97743</v>
      </c>
      <c r="D9" s="27">
        <f>SUM(D5:D8)</f>
        <v>46886</v>
      </c>
      <c r="E9" s="27">
        <f>SUM(E5:E8)</f>
        <v>50857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41175</v>
      </c>
      <c r="C14" s="43">
        <v>41198</v>
      </c>
      <c r="D14" s="24">
        <f>B14-C14</f>
        <v>-23</v>
      </c>
      <c r="E14" s="14">
        <f>+D14/C14</f>
        <v>-5.5827952813243358E-4</v>
      </c>
    </row>
    <row r="15" spans="1:6" s="30" customFormat="1" ht="13.5" x14ac:dyDescent="0.4">
      <c r="A15" s="8" t="s">
        <v>8</v>
      </c>
      <c r="B15" s="25">
        <f>B6</f>
        <v>1440</v>
      </c>
      <c r="C15" s="44">
        <v>1435</v>
      </c>
      <c r="D15" s="26">
        <f>B15-C15</f>
        <v>5</v>
      </c>
      <c r="E15" s="15">
        <f>+D15/C15</f>
        <v>3.4843205574912892E-3</v>
      </c>
    </row>
    <row r="16" spans="1:6" s="30" customFormat="1" ht="13.5" x14ac:dyDescent="0.4">
      <c r="A16" s="8" t="s">
        <v>9</v>
      </c>
      <c r="B16" s="25">
        <f>B7</f>
        <v>5741</v>
      </c>
      <c r="C16" s="44">
        <v>5753</v>
      </c>
      <c r="D16" s="26">
        <f>B16-C16</f>
        <v>-12</v>
      </c>
      <c r="E16" s="15">
        <f>+D16/C16</f>
        <v>-2.0858682426560054E-3</v>
      </c>
    </row>
    <row r="17" spans="1:5" s="30" customFormat="1" ht="14.25" thickBot="1" x14ac:dyDescent="0.45">
      <c r="A17" s="8" t="s">
        <v>10</v>
      </c>
      <c r="B17" s="25">
        <f>B8</f>
        <v>2846</v>
      </c>
      <c r="C17" s="44">
        <v>2846</v>
      </c>
      <c r="D17" s="26">
        <f>B17-C17</f>
        <v>0</v>
      </c>
      <c r="E17" s="15">
        <f>+D17/C17</f>
        <v>0</v>
      </c>
    </row>
    <row r="18" spans="1:5" s="30" customFormat="1" ht="14.25" thickTop="1" x14ac:dyDescent="0.4">
      <c r="A18" s="9" t="s">
        <v>18</v>
      </c>
      <c r="B18" s="22">
        <f>B9</f>
        <v>51202</v>
      </c>
      <c r="C18" s="22">
        <f>SUM(C14:C17)</f>
        <v>51232</v>
      </c>
      <c r="D18" s="27">
        <f>SUM(D14:D17)</f>
        <v>-30</v>
      </c>
      <c r="E18" s="16">
        <f>+D18/C18</f>
        <v>-5.8557151780137416E-4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78299</v>
      </c>
      <c r="C23" s="49">
        <v>78343</v>
      </c>
      <c r="D23" s="24">
        <f>B23-C23</f>
        <v>-44</v>
      </c>
      <c r="E23" s="14">
        <f>+D23/C23</f>
        <v>-5.6163281977968679E-4</v>
      </c>
    </row>
    <row r="24" spans="1:5" s="30" customFormat="1" ht="13.5" x14ac:dyDescent="0.4">
      <c r="A24" s="8" t="s">
        <v>8</v>
      </c>
      <c r="B24" s="28">
        <f>C6</f>
        <v>2458</v>
      </c>
      <c r="C24" s="47">
        <v>2458</v>
      </c>
      <c r="D24" s="26">
        <f>B24-C24</f>
        <v>0</v>
      </c>
      <c r="E24" s="15">
        <f>+D24/C24</f>
        <v>0</v>
      </c>
    </row>
    <row r="25" spans="1:5" s="30" customFormat="1" ht="13.5" x14ac:dyDescent="0.4">
      <c r="A25" s="8" t="s">
        <v>9</v>
      </c>
      <c r="B25" s="28">
        <f>C7</f>
        <v>11272</v>
      </c>
      <c r="C25" s="47">
        <v>11285</v>
      </c>
      <c r="D25" s="26">
        <f>B25-C25</f>
        <v>-13</v>
      </c>
      <c r="E25" s="15">
        <f>+D25/C25</f>
        <v>-1.1519716437749224E-3</v>
      </c>
    </row>
    <row r="26" spans="1:5" s="30" customFormat="1" ht="14.25" thickBot="1" x14ac:dyDescent="0.45">
      <c r="A26" s="8" t="s">
        <v>10</v>
      </c>
      <c r="B26" s="28">
        <f>C8</f>
        <v>5714</v>
      </c>
      <c r="C26" s="50">
        <v>5712</v>
      </c>
      <c r="D26" s="26">
        <f>B26-C26</f>
        <v>2</v>
      </c>
      <c r="E26" s="15">
        <f>+D26/C26</f>
        <v>3.5014005602240897E-4</v>
      </c>
    </row>
    <row r="27" spans="1:5" s="30" customFormat="1" ht="14.25" thickTop="1" x14ac:dyDescent="0.4">
      <c r="A27" s="9" t="s">
        <v>18</v>
      </c>
      <c r="B27" s="22">
        <f>C9</f>
        <v>97743</v>
      </c>
      <c r="C27" s="27">
        <f>SUM(C23:C26)</f>
        <v>97798</v>
      </c>
      <c r="D27" s="27">
        <f>SUM(D23:D26)</f>
        <v>-55</v>
      </c>
      <c r="E27" s="16">
        <f>+D27/C27</f>
        <v>-5.6238368882799243E-4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62</v>
      </c>
      <c r="C32" s="51">
        <v>118</v>
      </c>
      <c r="D32" s="33">
        <f>B32-C32</f>
        <v>-56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245</v>
      </c>
      <c r="C35" s="52">
        <v>244</v>
      </c>
      <c r="D35" s="33">
        <f>B35-C35</f>
        <v>1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-55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-1054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13862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53352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30529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97743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0.3123395025730743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85" zoomScaleNormal="85" workbookViewId="0">
      <selection activeCell="D12" sqref="D12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42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41202</v>
      </c>
      <c r="C5" s="42">
        <f>SUM(D5:E5)</f>
        <v>78329</v>
      </c>
      <c r="D5" s="45">
        <v>37628</v>
      </c>
      <c r="E5" s="46">
        <v>40701</v>
      </c>
      <c r="F5" s="31"/>
    </row>
    <row r="6" spans="1:6" s="30" customFormat="1" ht="13.5" x14ac:dyDescent="0.4">
      <c r="A6" s="8" t="s">
        <v>8</v>
      </c>
      <c r="B6" s="44">
        <v>1442</v>
      </c>
      <c r="C6" s="21">
        <f>SUM(D6:E6)</f>
        <v>2454</v>
      </c>
      <c r="D6" s="47">
        <v>1180</v>
      </c>
      <c r="E6" s="48">
        <v>1274</v>
      </c>
      <c r="F6" s="31"/>
    </row>
    <row r="7" spans="1:6" s="30" customFormat="1" ht="13.5" x14ac:dyDescent="0.4">
      <c r="A7" s="8" t="s">
        <v>9</v>
      </c>
      <c r="B7" s="44">
        <v>5733</v>
      </c>
      <c r="C7" s="21">
        <f>SUM(D7:E7)</f>
        <v>11247</v>
      </c>
      <c r="D7" s="47">
        <v>5370</v>
      </c>
      <c r="E7" s="48">
        <v>5877</v>
      </c>
      <c r="F7" s="31"/>
    </row>
    <row r="8" spans="1:6" s="30" customFormat="1" ht="14.25" thickBot="1" x14ac:dyDescent="0.45">
      <c r="A8" s="8" t="s">
        <v>10</v>
      </c>
      <c r="B8" s="44">
        <v>2842</v>
      </c>
      <c r="C8" s="41">
        <f>SUM(D8:E8)</f>
        <v>5704</v>
      </c>
      <c r="D8" s="47">
        <v>2717</v>
      </c>
      <c r="E8" s="48">
        <v>2987</v>
      </c>
      <c r="F8" s="31"/>
    </row>
    <row r="9" spans="1:6" s="30" customFormat="1" ht="14.25" thickTop="1" x14ac:dyDescent="0.4">
      <c r="A9" s="9" t="s">
        <v>11</v>
      </c>
      <c r="B9" s="27">
        <f>SUM(B5:B8)</f>
        <v>51219</v>
      </c>
      <c r="C9" s="27">
        <f>SUM(C5:C8)</f>
        <v>97734</v>
      </c>
      <c r="D9" s="27">
        <f>SUM(D5:D8)</f>
        <v>46895</v>
      </c>
      <c r="E9" s="27">
        <f>SUM(E5:E8)</f>
        <v>50839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41202</v>
      </c>
      <c r="C14" s="43">
        <v>41175</v>
      </c>
      <c r="D14" s="24">
        <f>B14-C14</f>
        <v>27</v>
      </c>
      <c r="E14" s="14">
        <f>+D14/C14</f>
        <v>6.5573770491803279E-4</v>
      </c>
    </row>
    <row r="15" spans="1:6" s="30" customFormat="1" ht="13.5" x14ac:dyDescent="0.4">
      <c r="A15" s="8" t="s">
        <v>8</v>
      </c>
      <c r="B15" s="25">
        <f>B6</f>
        <v>1442</v>
      </c>
      <c r="C15" s="44">
        <v>1440</v>
      </c>
      <c r="D15" s="26">
        <f>B15-C15</f>
        <v>2</v>
      </c>
      <c r="E15" s="15">
        <f>+D15/C15</f>
        <v>1.3888888888888889E-3</v>
      </c>
    </row>
    <row r="16" spans="1:6" s="30" customFormat="1" ht="13.5" x14ac:dyDescent="0.4">
      <c r="A16" s="8" t="s">
        <v>9</v>
      </c>
      <c r="B16" s="25">
        <f>B7</f>
        <v>5733</v>
      </c>
      <c r="C16" s="44">
        <v>5741</v>
      </c>
      <c r="D16" s="26">
        <f>B16-C16</f>
        <v>-8</v>
      </c>
      <c r="E16" s="15">
        <f>+D16/C16</f>
        <v>-1.3934854554955582E-3</v>
      </c>
    </row>
    <row r="17" spans="1:5" s="30" customFormat="1" ht="14.25" thickBot="1" x14ac:dyDescent="0.45">
      <c r="A17" s="8" t="s">
        <v>10</v>
      </c>
      <c r="B17" s="25">
        <f>B8</f>
        <v>2842</v>
      </c>
      <c r="C17" s="44">
        <v>2846</v>
      </c>
      <c r="D17" s="26">
        <f>B17-C17</f>
        <v>-4</v>
      </c>
      <c r="E17" s="15">
        <f>+D17/C17</f>
        <v>-1.4054813773717498E-3</v>
      </c>
    </row>
    <row r="18" spans="1:5" s="30" customFormat="1" ht="14.25" thickTop="1" x14ac:dyDescent="0.4">
      <c r="A18" s="9" t="s">
        <v>18</v>
      </c>
      <c r="B18" s="22">
        <f>B9</f>
        <v>51219</v>
      </c>
      <c r="C18" s="22">
        <f>SUM(C14:C17)</f>
        <v>51202</v>
      </c>
      <c r="D18" s="27">
        <f>SUM(D14:D17)</f>
        <v>17</v>
      </c>
      <c r="E18" s="16">
        <f>+D18/C18</f>
        <v>3.3201828053591655E-4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78329</v>
      </c>
      <c r="C23" s="49">
        <v>78299</v>
      </c>
      <c r="D23" s="24">
        <f>B23-C23</f>
        <v>30</v>
      </c>
      <c r="E23" s="14">
        <f>+D23/C23</f>
        <v>3.8314665576827292E-4</v>
      </c>
    </row>
    <row r="24" spans="1:5" s="30" customFormat="1" ht="13.5" x14ac:dyDescent="0.4">
      <c r="A24" s="8" t="s">
        <v>8</v>
      </c>
      <c r="B24" s="28">
        <f>C6</f>
        <v>2454</v>
      </c>
      <c r="C24" s="47">
        <v>2458</v>
      </c>
      <c r="D24" s="26">
        <f>B24-C24</f>
        <v>-4</v>
      </c>
      <c r="E24" s="15">
        <f>+D24/C24</f>
        <v>-1.6273393002441008E-3</v>
      </c>
    </row>
    <row r="25" spans="1:5" s="30" customFormat="1" ht="13.5" x14ac:dyDescent="0.4">
      <c r="A25" s="8" t="s">
        <v>9</v>
      </c>
      <c r="B25" s="28">
        <f>C7</f>
        <v>11247</v>
      </c>
      <c r="C25" s="47">
        <v>11272</v>
      </c>
      <c r="D25" s="26">
        <f>B25-C25</f>
        <v>-25</v>
      </c>
      <c r="E25" s="15">
        <f>+D25/C25</f>
        <v>-2.2178850248403123E-3</v>
      </c>
    </row>
    <row r="26" spans="1:5" s="30" customFormat="1" ht="14.25" thickBot="1" x14ac:dyDescent="0.45">
      <c r="A26" s="8" t="s">
        <v>10</v>
      </c>
      <c r="B26" s="28">
        <f>C8</f>
        <v>5704</v>
      </c>
      <c r="C26" s="50">
        <v>5714</v>
      </c>
      <c r="D26" s="26">
        <f>B26-C26</f>
        <v>-10</v>
      </c>
      <c r="E26" s="15">
        <f>+D26/C26</f>
        <v>-1.7500875043752187E-3</v>
      </c>
    </row>
    <row r="27" spans="1:5" s="30" customFormat="1" ht="14.25" thickTop="1" x14ac:dyDescent="0.4">
      <c r="A27" s="9" t="s">
        <v>18</v>
      </c>
      <c r="B27" s="22">
        <f>C9</f>
        <v>97734</v>
      </c>
      <c r="C27" s="27">
        <f>SUM(C23:C26)</f>
        <v>97743</v>
      </c>
      <c r="D27" s="27">
        <f>SUM(D23:D26)</f>
        <v>-9</v>
      </c>
      <c r="E27" s="16">
        <f>+D27/C27</f>
        <v>-9.2078205088855466E-5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49</v>
      </c>
      <c r="C32" s="51">
        <v>92</v>
      </c>
      <c r="D32" s="33">
        <f>B32-C32</f>
        <v>-43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276</v>
      </c>
      <c r="C35" s="52">
        <v>242</v>
      </c>
      <c r="D35" s="33">
        <f>B35-C35</f>
        <v>34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-9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-1011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13862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53352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30529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97743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0.3123395025730743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85" zoomScaleNormal="85" workbookViewId="0">
      <selection activeCell="F37" sqref="F37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43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41240</v>
      </c>
      <c r="C5" s="42">
        <f>SUM(D5:E5)</f>
        <v>78348</v>
      </c>
      <c r="D5" s="45">
        <v>37640</v>
      </c>
      <c r="E5" s="46">
        <v>40708</v>
      </c>
      <c r="F5" s="31"/>
    </row>
    <row r="6" spans="1:6" s="30" customFormat="1" ht="13.5" x14ac:dyDescent="0.4">
      <c r="A6" s="8" t="s">
        <v>8</v>
      </c>
      <c r="B6" s="44">
        <v>1437</v>
      </c>
      <c r="C6" s="21">
        <f>SUM(D6:E6)</f>
        <v>2445</v>
      </c>
      <c r="D6" s="47">
        <v>1176</v>
      </c>
      <c r="E6" s="48">
        <v>1269</v>
      </c>
      <c r="F6" s="31"/>
    </row>
    <row r="7" spans="1:6" s="30" customFormat="1" ht="13.5" x14ac:dyDescent="0.4">
      <c r="A7" s="8" t="s">
        <v>9</v>
      </c>
      <c r="B7" s="44">
        <v>5738</v>
      </c>
      <c r="C7" s="21">
        <f>SUM(D7:E7)</f>
        <v>11240</v>
      </c>
      <c r="D7" s="47">
        <v>5363</v>
      </c>
      <c r="E7" s="48">
        <v>5877</v>
      </c>
      <c r="F7" s="31"/>
    </row>
    <row r="8" spans="1:6" s="30" customFormat="1" ht="14.25" thickBot="1" x14ac:dyDescent="0.45">
      <c r="A8" s="8" t="s">
        <v>10</v>
      </c>
      <c r="B8" s="44">
        <v>2839</v>
      </c>
      <c r="C8" s="41">
        <f>SUM(D8:E8)</f>
        <v>5698</v>
      </c>
      <c r="D8" s="47">
        <v>2714</v>
      </c>
      <c r="E8" s="48">
        <v>2984</v>
      </c>
      <c r="F8" s="31"/>
    </row>
    <row r="9" spans="1:6" s="30" customFormat="1" ht="14.25" thickTop="1" x14ac:dyDescent="0.4">
      <c r="A9" s="9" t="s">
        <v>11</v>
      </c>
      <c r="B9" s="27">
        <f>SUM(B5:B8)</f>
        <v>51254</v>
      </c>
      <c r="C9" s="27">
        <f>SUM(C5:C8)</f>
        <v>97731</v>
      </c>
      <c r="D9" s="27">
        <f>SUM(D5:D8)</f>
        <v>46893</v>
      </c>
      <c r="E9" s="27">
        <f>SUM(E5:E8)</f>
        <v>50838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41240</v>
      </c>
      <c r="C14" s="43">
        <v>41202</v>
      </c>
      <c r="D14" s="24">
        <f>B14-C14</f>
        <v>38</v>
      </c>
      <c r="E14" s="14">
        <f>+D14/C14</f>
        <v>9.2228532595505072E-4</v>
      </c>
    </row>
    <row r="15" spans="1:6" s="30" customFormat="1" ht="13.5" x14ac:dyDescent="0.4">
      <c r="A15" s="8" t="s">
        <v>8</v>
      </c>
      <c r="B15" s="25">
        <f>B6</f>
        <v>1437</v>
      </c>
      <c r="C15" s="44">
        <v>1442</v>
      </c>
      <c r="D15" s="26">
        <f>B15-C15</f>
        <v>-5</v>
      </c>
      <c r="E15" s="15">
        <f>+D15/C15</f>
        <v>-3.4674063800277394E-3</v>
      </c>
    </row>
    <row r="16" spans="1:6" s="30" customFormat="1" ht="13.5" x14ac:dyDescent="0.4">
      <c r="A16" s="8" t="s">
        <v>9</v>
      </c>
      <c r="B16" s="25">
        <f>B7</f>
        <v>5738</v>
      </c>
      <c r="C16" s="44">
        <v>5733</v>
      </c>
      <c r="D16" s="26">
        <f>B16-C16</f>
        <v>5</v>
      </c>
      <c r="E16" s="15">
        <f>+D16/C16</f>
        <v>8.7214372928658644E-4</v>
      </c>
    </row>
    <row r="17" spans="1:5" s="30" customFormat="1" ht="14.25" thickBot="1" x14ac:dyDescent="0.45">
      <c r="A17" s="8" t="s">
        <v>10</v>
      </c>
      <c r="B17" s="25">
        <f>B8</f>
        <v>2839</v>
      </c>
      <c r="C17" s="44">
        <v>2842</v>
      </c>
      <c r="D17" s="26">
        <f>B17-C17</f>
        <v>-3</v>
      </c>
      <c r="E17" s="15">
        <f>+D17/C17</f>
        <v>-1.055594651653765E-3</v>
      </c>
    </row>
    <row r="18" spans="1:5" s="30" customFormat="1" ht="14.25" thickTop="1" x14ac:dyDescent="0.4">
      <c r="A18" s="9" t="s">
        <v>18</v>
      </c>
      <c r="B18" s="22">
        <f>B9</f>
        <v>51254</v>
      </c>
      <c r="C18" s="22">
        <f>SUM(C14:C17)</f>
        <v>51219</v>
      </c>
      <c r="D18" s="27">
        <f>SUM(D14:D17)</f>
        <v>35</v>
      </c>
      <c r="E18" s="16">
        <f>+D18/C18</f>
        <v>6.8334016673500064E-4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78348</v>
      </c>
      <c r="C23" s="49">
        <v>78329</v>
      </c>
      <c r="D23" s="24">
        <f>B23-C23</f>
        <v>19</v>
      </c>
      <c r="E23" s="14">
        <f>+D23/C23</f>
        <v>2.4256661006779098E-4</v>
      </c>
    </row>
    <row r="24" spans="1:5" s="30" customFormat="1" ht="13.5" x14ac:dyDescent="0.4">
      <c r="A24" s="8" t="s">
        <v>8</v>
      </c>
      <c r="B24" s="28">
        <f>C6</f>
        <v>2445</v>
      </c>
      <c r="C24" s="47">
        <v>2454</v>
      </c>
      <c r="D24" s="26">
        <f>B24-C24</f>
        <v>-9</v>
      </c>
      <c r="E24" s="15">
        <f>+D24/C24</f>
        <v>-3.667481662591687E-3</v>
      </c>
    </row>
    <row r="25" spans="1:5" s="30" customFormat="1" ht="13.5" x14ac:dyDescent="0.4">
      <c r="A25" s="8" t="s">
        <v>9</v>
      </c>
      <c r="B25" s="28">
        <f>C7</f>
        <v>11240</v>
      </c>
      <c r="C25" s="47">
        <v>11247</v>
      </c>
      <c r="D25" s="26">
        <f>B25-C25</f>
        <v>-7</v>
      </c>
      <c r="E25" s="15">
        <f>+D25/C25</f>
        <v>-6.2238819240686407E-4</v>
      </c>
    </row>
    <row r="26" spans="1:5" s="30" customFormat="1" ht="14.25" thickBot="1" x14ac:dyDescent="0.45">
      <c r="A26" s="8" t="s">
        <v>10</v>
      </c>
      <c r="B26" s="28">
        <f>C8</f>
        <v>5698</v>
      </c>
      <c r="C26" s="50">
        <v>5704</v>
      </c>
      <c r="D26" s="26">
        <f>B26-C26</f>
        <v>-6</v>
      </c>
      <c r="E26" s="15">
        <f>+D26/C26</f>
        <v>-1.0518934081346423E-3</v>
      </c>
    </row>
    <row r="27" spans="1:5" s="30" customFormat="1" ht="14.25" thickTop="1" x14ac:dyDescent="0.4">
      <c r="A27" s="9" t="s">
        <v>18</v>
      </c>
      <c r="B27" s="22">
        <f>C9</f>
        <v>97731</v>
      </c>
      <c r="C27" s="27">
        <f>SUM(C23:C26)</f>
        <v>97734</v>
      </c>
      <c r="D27" s="27">
        <f>SUM(D23:D26)</f>
        <v>-3</v>
      </c>
      <c r="E27" s="16">
        <f>+D27/C27</f>
        <v>-3.0695561421818408E-5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58</v>
      </c>
      <c r="C32" s="51">
        <v>105</v>
      </c>
      <c r="D32" s="33">
        <f>B32-C32</f>
        <v>-47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276</v>
      </c>
      <c r="C35" s="52">
        <v>232</v>
      </c>
      <c r="D35" s="33">
        <f>B35-C35</f>
        <v>44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-3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-944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13793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53367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30571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97731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0.31280760454717543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48.23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85" zoomScaleNormal="85" workbookViewId="0">
      <selection activeCell="G12" sqref="G12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44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41241</v>
      </c>
      <c r="C5" s="42">
        <f>SUM(D5:E5)</f>
        <v>78341</v>
      </c>
      <c r="D5" s="45">
        <v>37629</v>
      </c>
      <c r="E5" s="46">
        <v>40712</v>
      </c>
      <c r="F5" s="31"/>
    </row>
    <row r="6" spans="1:6" s="30" customFormat="1" ht="13.5" x14ac:dyDescent="0.4">
      <c r="A6" s="8" t="s">
        <v>8</v>
      </c>
      <c r="B6" s="44">
        <v>1437</v>
      </c>
      <c r="C6" s="21">
        <f>SUM(D6:E6)</f>
        <v>2444</v>
      </c>
      <c r="D6" s="47">
        <v>1174</v>
      </c>
      <c r="E6" s="48">
        <v>1270</v>
      </c>
      <c r="F6" s="31"/>
    </row>
    <row r="7" spans="1:6" s="30" customFormat="1" ht="13.5" x14ac:dyDescent="0.4">
      <c r="A7" s="8" t="s">
        <v>9</v>
      </c>
      <c r="B7" s="44">
        <v>5745</v>
      </c>
      <c r="C7" s="21">
        <f>SUM(D7:E7)</f>
        <v>11238</v>
      </c>
      <c r="D7" s="47">
        <v>5355</v>
      </c>
      <c r="E7" s="48">
        <v>5883</v>
      </c>
      <c r="F7" s="31"/>
    </row>
    <row r="8" spans="1:6" s="30" customFormat="1" ht="14.25" thickBot="1" x14ac:dyDescent="0.45">
      <c r="A8" s="8" t="s">
        <v>10</v>
      </c>
      <c r="B8" s="44">
        <v>2844</v>
      </c>
      <c r="C8" s="41">
        <f>SUM(D8:E8)</f>
        <v>5697</v>
      </c>
      <c r="D8" s="47">
        <v>2712</v>
      </c>
      <c r="E8" s="48">
        <v>2985</v>
      </c>
      <c r="F8" s="31"/>
    </row>
    <row r="9" spans="1:6" s="30" customFormat="1" ht="14.25" thickTop="1" x14ac:dyDescent="0.4">
      <c r="A9" s="9" t="s">
        <v>11</v>
      </c>
      <c r="B9" s="27">
        <f>SUM(B5:B8)</f>
        <v>51267</v>
      </c>
      <c r="C9" s="27">
        <f>SUM(C5:C8)</f>
        <v>97720</v>
      </c>
      <c r="D9" s="27">
        <f>SUM(D5:D8)</f>
        <v>46870</v>
      </c>
      <c r="E9" s="27">
        <f>SUM(E5:E8)</f>
        <v>50850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41241</v>
      </c>
      <c r="C14" s="43">
        <v>41240</v>
      </c>
      <c r="D14" s="24">
        <f>B14-C14</f>
        <v>1</v>
      </c>
      <c r="E14" s="14">
        <f>+D14/C14</f>
        <v>2.4248302618816682E-5</v>
      </c>
    </row>
    <row r="15" spans="1:6" s="30" customFormat="1" ht="13.5" x14ac:dyDescent="0.4">
      <c r="A15" s="8" t="s">
        <v>8</v>
      </c>
      <c r="B15" s="25">
        <f>B6</f>
        <v>1437</v>
      </c>
      <c r="C15" s="44">
        <v>1437</v>
      </c>
      <c r="D15" s="26">
        <f>B15-C15</f>
        <v>0</v>
      </c>
      <c r="E15" s="15">
        <f>+D15/C15</f>
        <v>0</v>
      </c>
    </row>
    <row r="16" spans="1:6" s="30" customFormat="1" ht="13.5" x14ac:dyDescent="0.4">
      <c r="A16" s="8" t="s">
        <v>9</v>
      </c>
      <c r="B16" s="25">
        <f>B7</f>
        <v>5745</v>
      </c>
      <c r="C16" s="44">
        <v>5738</v>
      </c>
      <c r="D16" s="26">
        <f>B16-C16</f>
        <v>7</v>
      </c>
      <c r="E16" s="15">
        <f>+D16/C16</f>
        <v>1.2199372603694668E-3</v>
      </c>
    </row>
    <row r="17" spans="1:5" s="30" customFormat="1" ht="14.25" thickBot="1" x14ac:dyDescent="0.45">
      <c r="A17" s="8" t="s">
        <v>10</v>
      </c>
      <c r="B17" s="25">
        <f>B8</f>
        <v>2844</v>
      </c>
      <c r="C17" s="44">
        <v>2839</v>
      </c>
      <c r="D17" s="26">
        <f>B17-C17</f>
        <v>5</v>
      </c>
      <c r="E17" s="15">
        <f>+D17/C17</f>
        <v>1.7611835153222965E-3</v>
      </c>
    </row>
    <row r="18" spans="1:5" s="30" customFormat="1" ht="14.25" thickTop="1" x14ac:dyDescent="0.4">
      <c r="A18" s="9" t="s">
        <v>18</v>
      </c>
      <c r="B18" s="22">
        <f>B9</f>
        <v>51267</v>
      </c>
      <c r="C18" s="22">
        <f>SUM(C14:C17)</f>
        <v>51254</v>
      </c>
      <c r="D18" s="27">
        <f>SUM(D14:D17)</f>
        <v>13</v>
      </c>
      <c r="E18" s="16">
        <f>+D18/C18</f>
        <v>2.5363874039099389E-4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78341</v>
      </c>
      <c r="C23" s="49">
        <v>78348</v>
      </c>
      <c r="D23" s="24">
        <f>B23-C23</f>
        <v>-7</v>
      </c>
      <c r="E23" s="14">
        <f>+D23/C23</f>
        <v>-8.9344973707050594E-5</v>
      </c>
    </row>
    <row r="24" spans="1:5" s="30" customFormat="1" ht="13.5" x14ac:dyDescent="0.4">
      <c r="A24" s="8" t="s">
        <v>8</v>
      </c>
      <c r="B24" s="28">
        <f>C6</f>
        <v>2444</v>
      </c>
      <c r="C24" s="47">
        <v>2445</v>
      </c>
      <c r="D24" s="26">
        <f>B24-C24</f>
        <v>-1</v>
      </c>
      <c r="E24" s="15">
        <f>+D24/C24</f>
        <v>-4.0899795501022495E-4</v>
      </c>
    </row>
    <row r="25" spans="1:5" s="30" customFormat="1" ht="13.5" x14ac:dyDescent="0.4">
      <c r="A25" s="8" t="s">
        <v>9</v>
      </c>
      <c r="B25" s="28">
        <f>C7</f>
        <v>11238</v>
      </c>
      <c r="C25" s="47">
        <v>11240</v>
      </c>
      <c r="D25" s="26">
        <f>B25-C25</f>
        <v>-2</v>
      </c>
      <c r="E25" s="15">
        <f>+D25/C25</f>
        <v>-1.7793594306049823E-4</v>
      </c>
    </row>
    <row r="26" spans="1:5" s="30" customFormat="1" ht="14.25" thickBot="1" x14ac:dyDescent="0.45">
      <c r="A26" s="8" t="s">
        <v>10</v>
      </c>
      <c r="B26" s="28">
        <f>C8</f>
        <v>5697</v>
      </c>
      <c r="C26" s="50">
        <v>5698</v>
      </c>
      <c r="D26" s="26">
        <f>B26-C26</f>
        <v>-1</v>
      </c>
      <c r="E26" s="15">
        <f>+D26/C26</f>
        <v>-1.7550017550017549E-4</v>
      </c>
    </row>
    <row r="27" spans="1:5" s="30" customFormat="1" ht="14.25" thickTop="1" x14ac:dyDescent="0.4">
      <c r="A27" s="9" t="s">
        <v>18</v>
      </c>
      <c r="B27" s="22">
        <f>C9</f>
        <v>97720</v>
      </c>
      <c r="C27" s="27">
        <f>SUM(C23:C26)</f>
        <v>97731</v>
      </c>
      <c r="D27" s="27">
        <f>SUM(D23:D26)</f>
        <v>-11</v>
      </c>
      <c r="E27" s="16">
        <f>+D27/C27</f>
        <v>-1.1255384678351802E-4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54</v>
      </c>
      <c r="C32" s="51">
        <v>105</v>
      </c>
      <c r="D32" s="33">
        <f>B32-C32</f>
        <v>-51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385</v>
      </c>
      <c r="C35" s="52">
        <v>345</v>
      </c>
      <c r="D35" s="33">
        <f>B35-C35</f>
        <v>40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-11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-976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13770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53360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30590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97720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0.31303724928366761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48.24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85" zoomScaleNormal="85" workbookViewId="0">
      <selection sqref="A1:XFD104857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9"/>
  </cols>
  <sheetData>
    <row r="1" spans="1:6" ht="19.5" x14ac:dyDescent="0.4">
      <c r="A1" s="70" t="s">
        <v>36</v>
      </c>
      <c r="B1" s="70"/>
      <c r="C1" s="70"/>
      <c r="D1" s="70"/>
      <c r="E1" s="70"/>
    </row>
    <row r="2" spans="1:6" s="30" customFormat="1" ht="13.5" x14ac:dyDescent="0.4">
      <c r="A2" s="2"/>
      <c r="B2" s="2"/>
      <c r="C2" s="2"/>
      <c r="E2" s="62" t="s">
        <v>45</v>
      </c>
    </row>
    <row r="3" spans="1:6" s="30" customFormat="1" ht="13.5" x14ac:dyDescent="0.4">
      <c r="A3" s="2"/>
      <c r="B3" s="2"/>
      <c r="C3" s="2"/>
      <c r="D3" s="62"/>
      <c r="E3" s="62"/>
    </row>
    <row r="4" spans="1:6" s="30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30" customFormat="1" ht="14.25" thickTop="1" x14ac:dyDescent="0.4">
      <c r="A5" s="7" t="s">
        <v>7</v>
      </c>
      <c r="B5" s="43">
        <v>41235</v>
      </c>
      <c r="C5" s="42">
        <f>SUM(D5:E5)</f>
        <v>78324</v>
      </c>
      <c r="D5" s="45">
        <v>37626</v>
      </c>
      <c r="E5" s="46">
        <v>40698</v>
      </c>
      <c r="F5" s="31"/>
    </row>
    <row r="6" spans="1:6" s="30" customFormat="1" ht="13.5" x14ac:dyDescent="0.4">
      <c r="A6" s="8" t="s">
        <v>8</v>
      </c>
      <c r="B6" s="44">
        <v>1438</v>
      </c>
      <c r="C6" s="21">
        <f>SUM(D6:E6)</f>
        <v>2445</v>
      </c>
      <c r="D6" s="47">
        <v>1177</v>
      </c>
      <c r="E6" s="48">
        <v>1268</v>
      </c>
      <c r="F6" s="31"/>
    </row>
    <row r="7" spans="1:6" s="30" customFormat="1" ht="13.5" x14ac:dyDescent="0.4">
      <c r="A7" s="8" t="s">
        <v>9</v>
      </c>
      <c r="B7" s="44">
        <v>5743</v>
      </c>
      <c r="C7" s="21">
        <f>SUM(D7:E7)</f>
        <v>11226</v>
      </c>
      <c r="D7" s="47">
        <v>5354</v>
      </c>
      <c r="E7" s="48">
        <v>5872</v>
      </c>
      <c r="F7" s="31"/>
    </row>
    <row r="8" spans="1:6" s="30" customFormat="1" ht="14.25" thickBot="1" x14ac:dyDescent="0.45">
      <c r="A8" s="8" t="s">
        <v>10</v>
      </c>
      <c r="B8" s="44">
        <v>2837</v>
      </c>
      <c r="C8" s="41">
        <f>SUM(D8:E8)</f>
        <v>5668</v>
      </c>
      <c r="D8" s="47">
        <v>2698</v>
      </c>
      <c r="E8" s="48">
        <v>2970</v>
      </c>
      <c r="F8" s="31"/>
    </row>
    <row r="9" spans="1:6" s="30" customFormat="1" ht="14.25" thickTop="1" x14ac:dyDescent="0.4">
      <c r="A9" s="9" t="s">
        <v>11</v>
      </c>
      <c r="B9" s="27">
        <f>SUM(B5:B8)</f>
        <v>51253</v>
      </c>
      <c r="C9" s="27">
        <f>SUM(C5:C8)</f>
        <v>97663</v>
      </c>
      <c r="D9" s="27">
        <f>SUM(D5:D8)</f>
        <v>46855</v>
      </c>
      <c r="E9" s="27">
        <f>SUM(E5:E8)</f>
        <v>50808</v>
      </c>
    </row>
    <row r="10" spans="1:6" s="30" customFormat="1" ht="13.5" x14ac:dyDescent="0.4">
      <c r="A10" s="2"/>
      <c r="B10" s="2"/>
      <c r="C10" s="2"/>
      <c r="D10" s="2"/>
      <c r="E10" s="2"/>
    </row>
    <row r="11" spans="1:6" s="30" customFormat="1" ht="13.5" x14ac:dyDescent="0.4">
      <c r="A11" s="63" t="s">
        <v>12</v>
      </c>
      <c r="B11" s="63"/>
      <c r="C11" s="63"/>
      <c r="D11" s="63"/>
      <c r="E11" s="63"/>
    </row>
    <row r="12" spans="1:6" s="30" customFormat="1" ht="13.5" x14ac:dyDescent="0.4">
      <c r="A12" s="64" t="s">
        <v>13</v>
      </c>
      <c r="B12" s="66" t="s">
        <v>3</v>
      </c>
      <c r="C12" s="67"/>
      <c r="D12" s="67"/>
      <c r="E12" s="68"/>
    </row>
    <row r="13" spans="1:6" s="30" customFormat="1" ht="14.25" thickBot="1" x14ac:dyDescent="0.45">
      <c r="A13" s="65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30" customFormat="1" ht="14.25" thickTop="1" x14ac:dyDescent="0.4">
      <c r="A14" s="7" t="s">
        <v>7</v>
      </c>
      <c r="B14" s="23">
        <f>B5</f>
        <v>41235</v>
      </c>
      <c r="C14" s="43">
        <v>41241</v>
      </c>
      <c r="D14" s="24">
        <f>B14-C14</f>
        <v>-6</v>
      </c>
      <c r="E14" s="14">
        <f>+D14/C14</f>
        <v>-1.4548628791736379E-4</v>
      </c>
    </row>
    <row r="15" spans="1:6" s="30" customFormat="1" ht="13.5" x14ac:dyDescent="0.4">
      <c r="A15" s="8" t="s">
        <v>8</v>
      </c>
      <c r="B15" s="25">
        <f>B6</f>
        <v>1438</v>
      </c>
      <c r="C15" s="44">
        <v>1437</v>
      </c>
      <c r="D15" s="26">
        <f>B15-C15</f>
        <v>1</v>
      </c>
      <c r="E15" s="15">
        <f>+D15/C15</f>
        <v>6.9589422407794019E-4</v>
      </c>
    </row>
    <row r="16" spans="1:6" s="30" customFormat="1" ht="13.5" x14ac:dyDescent="0.4">
      <c r="A16" s="8" t="s">
        <v>9</v>
      </c>
      <c r="B16" s="25">
        <f>B7</f>
        <v>5743</v>
      </c>
      <c r="C16" s="44">
        <v>5745</v>
      </c>
      <c r="D16" s="26">
        <f>B16-C16</f>
        <v>-2</v>
      </c>
      <c r="E16" s="15">
        <f>+D16/C16</f>
        <v>-3.4812880765883376E-4</v>
      </c>
    </row>
    <row r="17" spans="1:5" s="30" customFormat="1" ht="14.25" thickBot="1" x14ac:dyDescent="0.45">
      <c r="A17" s="8" t="s">
        <v>10</v>
      </c>
      <c r="B17" s="25">
        <f>B8</f>
        <v>2837</v>
      </c>
      <c r="C17" s="44">
        <v>2844</v>
      </c>
      <c r="D17" s="26">
        <f>B17-C17</f>
        <v>-7</v>
      </c>
      <c r="E17" s="15">
        <f>+D17/C17</f>
        <v>-2.4613220815752463E-3</v>
      </c>
    </row>
    <row r="18" spans="1:5" s="30" customFormat="1" ht="14.25" thickTop="1" x14ac:dyDescent="0.4">
      <c r="A18" s="9" t="s">
        <v>18</v>
      </c>
      <c r="B18" s="22">
        <f>B9</f>
        <v>51253</v>
      </c>
      <c r="C18" s="22">
        <f>SUM(C14:C17)</f>
        <v>51267</v>
      </c>
      <c r="D18" s="27">
        <f>SUM(D14:D17)</f>
        <v>-14</v>
      </c>
      <c r="E18" s="16">
        <f>+D18/C18</f>
        <v>-2.7308014902373848E-4</v>
      </c>
    </row>
    <row r="19" spans="1:5" s="30" customFormat="1" ht="13.5" x14ac:dyDescent="0.4">
      <c r="A19" s="69" t="s">
        <v>19</v>
      </c>
      <c r="B19" s="69"/>
      <c r="C19" s="69"/>
      <c r="D19" s="69"/>
      <c r="E19" s="69"/>
    </row>
    <row r="20" spans="1:5" s="30" customFormat="1" ht="13.5" x14ac:dyDescent="0.4">
      <c r="A20" s="2"/>
      <c r="B20" s="2"/>
      <c r="C20" s="2"/>
      <c r="D20" s="2"/>
      <c r="E20" s="2"/>
    </row>
    <row r="21" spans="1:5" s="30" customFormat="1" ht="13.5" x14ac:dyDescent="0.4">
      <c r="A21" s="64" t="s">
        <v>13</v>
      </c>
      <c r="B21" s="66" t="s">
        <v>4</v>
      </c>
      <c r="C21" s="67"/>
      <c r="D21" s="67"/>
      <c r="E21" s="68"/>
    </row>
    <row r="22" spans="1:5" s="30" customFormat="1" ht="14.25" thickBot="1" x14ac:dyDescent="0.45">
      <c r="A22" s="65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30" customFormat="1" ht="14.25" thickTop="1" x14ac:dyDescent="0.4">
      <c r="A23" s="7" t="s">
        <v>7</v>
      </c>
      <c r="B23" s="25">
        <f>C5</f>
        <v>78324</v>
      </c>
      <c r="C23" s="49">
        <v>78341</v>
      </c>
      <c r="D23" s="24">
        <f>B23-C23</f>
        <v>-17</v>
      </c>
      <c r="E23" s="14">
        <f>+D23/C23</f>
        <v>-2.170000382941244E-4</v>
      </c>
    </row>
    <row r="24" spans="1:5" s="30" customFormat="1" ht="13.5" x14ac:dyDescent="0.4">
      <c r="A24" s="8" t="s">
        <v>8</v>
      </c>
      <c r="B24" s="28">
        <f>C6</f>
        <v>2445</v>
      </c>
      <c r="C24" s="47">
        <v>2444</v>
      </c>
      <c r="D24" s="26">
        <f>B24-C24</f>
        <v>1</v>
      </c>
      <c r="E24" s="15">
        <f>+D24/C24</f>
        <v>4.0916530278232408E-4</v>
      </c>
    </row>
    <row r="25" spans="1:5" s="30" customFormat="1" ht="13.5" x14ac:dyDescent="0.4">
      <c r="A25" s="8" t="s">
        <v>9</v>
      </c>
      <c r="B25" s="28">
        <f>C7</f>
        <v>11226</v>
      </c>
      <c r="C25" s="47">
        <v>11238</v>
      </c>
      <c r="D25" s="26">
        <f>B25-C25</f>
        <v>-12</v>
      </c>
      <c r="E25" s="15">
        <f>+D25/C25</f>
        <v>-1.0678056593699946E-3</v>
      </c>
    </row>
    <row r="26" spans="1:5" s="30" customFormat="1" ht="14.25" thickBot="1" x14ac:dyDescent="0.45">
      <c r="A26" s="8" t="s">
        <v>10</v>
      </c>
      <c r="B26" s="28">
        <f>C8</f>
        <v>5668</v>
      </c>
      <c r="C26" s="50">
        <v>5697</v>
      </c>
      <c r="D26" s="26">
        <f>B26-C26</f>
        <v>-29</v>
      </c>
      <c r="E26" s="15">
        <f>+D26/C26</f>
        <v>-5.0903984553273655E-3</v>
      </c>
    </row>
    <row r="27" spans="1:5" s="30" customFormat="1" ht="14.25" thickTop="1" x14ac:dyDescent="0.4">
      <c r="A27" s="9" t="s">
        <v>18</v>
      </c>
      <c r="B27" s="22">
        <f>C9</f>
        <v>97663</v>
      </c>
      <c r="C27" s="27">
        <f>SUM(C23:C26)</f>
        <v>97720</v>
      </c>
      <c r="D27" s="27">
        <f>SUM(D23:D26)</f>
        <v>-57</v>
      </c>
      <c r="E27" s="16">
        <f>+D27/C27</f>
        <v>-5.832992222677036E-4</v>
      </c>
    </row>
    <row r="28" spans="1:5" s="30" customFormat="1" ht="13.5" x14ac:dyDescent="0.4">
      <c r="A28" s="69" t="s">
        <v>20</v>
      </c>
      <c r="B28" s="69"/>
      <c r="C28" s="69"/>
      <c r="D28" s="69"/>
      <c r="E28" s="69"/>
    </row>
    <row r="29" spans="1:5" s="30" customFormat="1" ht="14.25" thickBot="1" x14ac:dyDescent="0.45">
      <c r="A29" s="2"/>
      <c r="B29" s="2"/>
      <c r="C29" s="2"/>
      <c r="D29" s="2"/>
      <c r="E29" s="2"/>
    </row>
    <row r="30" spans="1:5" s="30" customFormat="1" ht="14.25" thickBot="1" x14ac:dyDescent="0.45">
      <c r="A30" s="2"/>
      <c r="B30" s="57" t="s">
        <v>21</v>
      </c>
      <c r="C30" s="58"/>
      <c r="D30" s="59"/>
      <c r="E30" s="2"/>
    </row>
    <row r="31" spans="1:5" s="30" customFormat="1" ht="14.25" thickBot="1" x14ac:dyDescent="0.45">
      <c r="A31" s="2"/>
      <c r="B31" s="32" t="s">
        <v>22</v>
      </c>
      <c r="C31" s="32" t="s">
        <v>23</v>
      </c>
      <c r="D31" s="32" t="s">
        <v>24</v>
      </c>
      <c r="E31" s="2"/>
    </row>
    <row r="32" spans="1:5" s="30" customFormat="1" ht="14.25" thickBot="1" x14ac:dyDescent="0.45">
      <c r="A32" s="2"/>
      <c r="B32" s="51">
        <v>59</v>
      </c>
      <c r="C32" s="51">
        <v>119</v>
      </c>
      <c r="D32" s="33">
        <f>B32-C32</f>
        <v>-60</v>
      </c>
      <c r="E32" s="2"/>
    </row>
    <row r="33" spans="1:5" s="30" customFormat="1" ht="14.25" thickBot="1" x14ac:dyDescent="0.45">
      <c r="A33" s="2"/>
      <c r="B33" s="57" t="s">
        <v>25</v>
      </c>
      <c r="C33" s="58"/>
      <c r="D33" s="59"/>
      <c r="E33" s="2"/>
    </row>
    <row r="34" spans="1:5" s="30" customFormat="1" ht="14.25" thickBot="1" x14ac:dyDescent="0.45">
      <c r="A34" s="2"/>
      <c r="B34" s="32" t="s">
        <v>26</v>
      </c>
      <c r="C34" s="32" t="s">
        <v>27</v>
      </c>
      <c r="D34" s="32" t="s">
        <v>24</v>
      </c>
      <c r="E34" s="2"/>
    </row>
    <row r="35" spans="1:5" s="30" customFormat="1" ht="14.25" thickBot="1" x14ac:dyDescent="0.45">
      <c r="A35" s="2"/>
      <c r="B35" s="51">
        <v>249</v>
      </c>
      <c r="C35" s="52">
        <v>246</v>
      </c>
      <c r="D35" s="33">
        <f>B35-C35</f>
        <v>3</v>
      </c>
      <c r="E35" s="2"/>
    </row>
    <row r="36" spans="1:5" s="30" customFormat="1" ht="14.25" thickBot="1" x14ac:dyDescent="0.45">
      <c r="A36" s="2"/>
      <c r="B36" s="60" t="s">
        <v>28</v>
      </c>
      <c r="C36" s="61"/>
      <c r="D36" s="34">
        <f>D32+D35</f>
        <v>-57</v>
      </c>
      <c r="E36" s="2" t="str">
        <f>IF(D27=D36,"","D27セルと不一致")</f>
        <v/>
      </c>
    </row>
    <row r="37" spans="1:5" s="30" customFormat="1" ht="14.25" thickBot="1" x14ac:dyDescent="0.45">
      <c r="A37" s="2"/>
      <c r="B37" s="60" t="s">
        <v>29</v>
      </c>
      <c r="C37" s="61"/>
      <c r="D37" s="53">
        <v>-1006</v>
      </c>
      <c r="E37" s="2"/>
    </row>
    <row r="38" spans="1:5" s="30" customFormat="1" ht="13.5" x14ac:dyDescent="0.4">
      <c r="A38" s="2"/>
      <c r="B38" s="35"/>
      <c r="C38" s="35"/>
      <c r="D38" s="36"/>
      <c r="E38" s="2"/>
    </row>
    <row r="39" spans="1:5" s="30" customFormat="1" ht="14.25" thickBot="1" x14ac:dyDescent="0.45">
      <c r="A39" s="2"/>
      <c r="B39" s="2"/>
      <c r="C39" s="2"/>
      <c r="D39" s="2"/>
      <c r="E39" s="2"/>
    </row>
    <row r="40" spans="1:5" s="30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30" customFormat="1" ht="14.25" thickTop="1" x14ac:dyDescent="0.4">
      <c r="A41" s="2"/>
      <c r="B41" s="2"/>
      <c r="C41" s="37" t="s">
        <v>32</v>
      </c>
      <c r="D41" s="54">
        <v>13732</v>
      </c>
      <c r="E41" s="2"/>
    </row>
    <row r="42" spans="1:5" s="30" customFormat="1" ht="13.5" x14ac:dyDescent="0.4">
      <c r="A42" s="2"/>
      <c r="B42" s="2"/>
      <c r="C42" s="38" t="s">
        <v>33</v>
      </c>
      <c r="D42" s="55">
        <v>53338</v>
      </c>
      <c r="E42" s="2"/>
    </row>
    <row r="43" spans="1:5" s="30" customFormat="1" ht="13.5" x14ac:dyDescent="0.4">
      <c r="A43" s="2"/>
      <c r="B43" s="2"/>
      <c r="C43" s="38" t="s">
        <v>34</v>
      </c>
      <c r="D43" s="55">
        <v>30593</v>
      </c>
      <c r="E43" s="2"/>
    </row>
    <row r="44" spans="1:5" s="30" customFormat="1" ht="13.5" x14ac:dyDescent="0.4">
      <c r="A44" s="2"/>
      <c r="B44" s="2"/>
      <c r="C44" s="38" t="s">
        <v>0</v>
      </c>
      <c r="D44" s="39">
        <f>SUM(D41:D43)</f>
        <v>97663</v>
      </c>
      <c r="E44" s="2"/>
    </row>
    <row r="45" spans="1:5" s="30" customFormat="1" ht="13.5" x14ac:dyDescent="0.4">
      <c r="A45" s="2"/>
      <c r="B45" s="2"/>
      <c r="C45" s="38" t="s">
        <v>1</v>
      </c>
      <c r="D45" s="40">
        <f>D43/D44</f>
        <v>0.31325066811381996</v>
      </c>
      <c r="E45" s="2"/>
    </row>
    <row r="46" spans="1:5" s="30" customFormat="1" ht="14.25" customHeight="1" thickBot="1" x14ac:dyDescent="0.45">
      <c r="A46" s="2"/>
      <c r="B46" s="2"/>
      <c r="C46" s="19" t="s">
        <v>35</v>
      </c>
      <c r="D46" s="56">
        <v>48.25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R7.1.31</vt:lpstr>
      <vt:lpstr>R7.2.28</vt:lpstr>
      <vt:lpstr>R7.3.31</vt:lpstr>
      <vt:lpstr>R7.4.30</vt:lpstr>
      <vt:lpstr>R7.5.31</vt:lpstr>
      <vt:lpstr>R7.6.30</vt:lpstr>
      <vt:lpstr>R7.7.31</vt:lpstr>
      <vt:lpstr>R7.８.31</vt:lpstr>
      <vt:lpstr>R7.9.30</vt:lpstr>
      <vt:lpstr>R7.10.31</vt:lpstr>
      <vt:lpstr>R7.11.30</vt:lpstr>
      <vt:lpstr>R7.12.31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2026-01-07T00:42:44Z</dcterms:modified>
</cp:coreProperties>
</file>