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552_週休２日制関係\06_改正\R060410_週休２日改正\01_幹事会\"/>
    </mc:Choice>
  </mc:AlternateContent>
  <xr:revisionPtr revIDLastSave="0" documentId="13_ncr:1_{082D7609-E6F1-4BAC-8EEA-AB2991971D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0" l="1"/>
  <c r="AG14" i="10" s="1"/>
  <c r="AI5" i="10"/>
  <c r="AI4" i="10"/>
  <c r="AI3" i="10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1" i="10"/>
  <c r="AG9" i="10"/>
  <c r="C8" i="10"/>
  <c r="C9" i="10" s="1"/>
  <c r="P5" i="10"/>
  <c r="W4" i="10" l="1"/>
  <c r="W3" i="10"/>
  <c r="D8" i="10"/>
  <c r="AG4" i="10" l="1"/>
  <c r="AG5" i="10"/>
  <c r="D9" i="10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5" i="10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G15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AG24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G33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G42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AG51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AG60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G69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G3" i="10" l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8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7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<sst xmlns="http://schemas.openxmlformats.org/spreadsheetml/2006/main" count="421" uniqueCount="35">
  <si>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</si>
  <si>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</si>
  <si>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</si>
  <si>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</si>
  <si>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</si>
  <si>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</si>
  <si>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</si>
  <si>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</si>
  <si>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</si>
  <si>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</si>
  <si>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</si>
  <si>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</si>
  <si>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</si>
  <si>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</si>
  <si>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</si>
  <si>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</si>
  <si>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</si>
  <si>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</si>
  <si>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</si>
  <si>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</si>
  <si>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</si>
  <si>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</si>
  <si>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</si>
  <si>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</si>
  <si>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</si>
  <si>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</si>
  <si>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</si>
  <si>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</si>
  <si>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</si>
  <si>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</si>
  <si>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</si>
  <si>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</si>
  <si>
    <t>休</t>
    <rPh sb="0" eb="1">
      <t>ヤス</t>
    </rPh>
    <phoneticPr fontId="2"/>
  </si>
  <si>
    <t>25.0%以上：通期の4週7休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</si>
  <si>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21.4%以上：通期の4週6休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</si>
</sst>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8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1:AI88"/>
  <sheetViews>
    <sheetView showGridLines="0" tabSelected="1" zoomScaleNormal="100" zoomScaleSheetLayoutView="100" workbookViewId="0">
      <selection activeCell="AI12" sqref="AI12"/>
    </sheetView>
  </sheetViews>
  <sheetFormatPr defaultColWidth="9" defaultRowHeight="13.2" x14ac:dyDescent="0.2"/>
  <cols>
    <col min="1" max="1" width="3.6640625" style="2" customWidth="1"/>
    <col min="2" max="2" width="7.109375" style="1" bestFit="1" customWidth="1"/>
    <col min="3" max="30" width="3.77734375" style="1" customWidth="1"/>
    <col min="31" max="31" width="3.21875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2:35" ht="19.2" x14ac:dyDescent="0.2">
      <c r="B1" s="14" t="s">
        <v>26</v>
      </c>
      <c r="M1" s="55"/>
      <c r="AG1" s="15"/>
    </row>
    <row r="2" spans="2:35" ht="13.5" customHeight="1" x14ac:dyDescent="0.2">
      <c r="Q2" s="2"/>
      <c r="S2" s="51"/>
      <c r="T2" s="52"/>
      <c r="U2" s="109" t="s">
        <v>2</v>
      </c>
      <c r="V2" s="110"/>
      <c r="W2" s="109" t="s">
        <v>11</v>
      </c>
      <c r="X2" s="110"/>
      <c r="Y2" s="111" t="s">
        <v>17</v>
      </c>
      <c r="Z2" s="112"/>
      <c r="AB2" s="113" t="s">
        <v>18</v>
      </c>
      <c r="AC2" s="111"/>
      <c r="AD2" s="111"/>
      <c r="AE2" s="111"/>
      <c r="AF2" s="111"/>
      <c r="AG2" s="59" t="s">
        <v>19</v>
      </c>
    </row>
    <row r="3" spans="2:35" ht="13.5" customHeight="1" thickBot="1" x14ac:dyDescent="0.25">
      <c r="B3" s="98" t="s">
        <v>3</v>
      </c>
      <c r="C3" s="98"/>
      <c r="D3" s="98"/>
      <c r="E3" s="98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114" t="s">
        <v>0</v>
      </c>
      <c r="T3" s="115"/>
      <c r="U3" s="116">
        <f>+AG10+AG19+AG28+AG37+AG46+AG55+AG64+AG73+AG82</f>
        <v>252</v>
      </c>
      <c r="V3" s="117"/>
      <c r="W3" s="118">
        <f>+AG11+AG20+AG29+AG38+AG47+AG56+AG65+AG74+AG83</f>
        <v>0</v>
      </c>
      <c r="X3" s="115"/>
      <c r="Y3" s="119">
        <f>+W3/U3</f>
        <v>0</v>
      </c>
      <c r="Z3" s="120"/>
      <c r="AB3" s="121" t="s">
        <v>29</v>
      </c>
      <c r="AC3" s="122"/>
      <c r="AD3" s="122"/>
      <c r="AE3" s="122"/>
      <c r="AF3" s="122"/>
      <c r="AG3" s="53">
        <f>+AI3-W4</f>
        <v>72</v>
      </c>
      <c r="AI3" s="50">
        <f>ROUNDUP(+U4*0.285,0)</f>
        <v>72</v>
      </c>
    </row>
    <row r="4" spans="2:35" ht="13.5" customHeight="1" thickBot="1" x14ac:dyDescent="0.25">
      <c r="B4" s="98" t="s">
        <v>13</v>
      </c>
      <c r="C4" s="98"/>
      <c r="D4" s="98"/>
      <c r="E4" s="98"/>
      <c r="F4" s="1" t="s">
        <v>14</v>
      </c>
      <c r="G4" s="99" t="s">
        <v>31</v>
      </c>
      <c r="H4" s="100"/>
      <c r="I4" s="100"/>
      <c r="J4" s="101"/>
      <c r="R4" s="2"/>
      <c r="S4" s="102" t="s">
        <v>7</v>
      </c>
      <c r="T4" s="103"/>
      <c r="U4" s="104">
        <f>+U3</f>
        <v>252</v>
      </c>
      <c r="V4" s="105"/>
      <c r="W4" s="106">
        <f>+AG13+AG22+AG31+AG40+AG49+AG58+AG67+AG76+AG85</f>
        <v>0</v>
      </c>
      <c r="X4" s="103"/>
      <c r="Y4" s="107">
        <f>+W4/U4</f>
        <v>0</v>
      </c>
      <c r="Z4" s="108"/>
      <c r="AB4" s="90" t="s">
        <v>33</v>
      </c>
      <c r="AC4" s="91"/>
      <c r="AD4" s="91"/>
      <c r="AE4" s="91"/>
      <c r="AF4" s="91"/>
      <c r="AG4" s="63">
        <f>+AI4-W4</f>
        <v>63</v>
      </c>
      <c r="AI4" s="50">
        <f>ROUNDUP(+U4*0.25,0)</f>
        <v>63</v>
      </c>
    </row>
    <row r="5" spans="2:35" ht="13.5" customHeight="1" x14ac:dyDescent="0.2">
      <c r="B5" s="92" t="s">
        <v>22</v>
      </c>
      <c r="C5" s="92"/>
      <c r="D5" s="92"/>
      <c r="E5" s="92"/>
      <c r="F5" s="1" t="s">
        <v>14</v>
      </c>
      <c r="G5" s="93"/>
      <c r="H5" s="93"/>
      <c r="I5" s="93"/>
      <c r="J5" s="93"/>
      <c r="L5" s="94" t="s">
        <v>1</v>
      </c>
      <c r="M5" s="94"/>
      <c r="N5" s="94"/>
      <c r="O5" s="1" t="s">
        <v>14</v>
      </c>
      <c r="P5" s="95" t="e">
        <f>+G5-G4+1</f>
        <v>#VALUE!</v>
      </c>
      <c r="Q5" s="95"/>
      <c r="R5" s="95"/>
      <c r="AA5" s="16"/>
      <c r="AB5" s="96" t="s">
        <v>34</v>
      </c>
      <c r="AC5" s="97"/>
      <c r="AD5" s="97"/>
      <c r="AE5" s="97"/>
      <c r="AF5" s="97"/>
      <c r="AG5" s="53">
        <f>+AI5-W4</f>
        <v>54</v>
      </c>
      <c r="AI5" s="50">
        <f>ROUNDUP(+U4*0.214,0)</f>
        <v>54</v>
      </c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76">
        <v>1</v>
      </c>
      <c r="AG8" s="77"/>
    </row>
    <row r="9" spans="2:35" x14ac:dyDescent="0.2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 x14ac:dyDescent="0.2">
      <c r="B10" s="78" t="s">
        <v>9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6</v>
      </c>
      <c r="AG11" s="6">
        <f>+COUNTA(C14:AD14)</f>
        <v>0</v>
      </c>
    </row>
    <row r="12" spans="2:35" ht="13.5" customHeight="1" x14ac:dyDescent="0.2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10</v>
      </c>
      <c r="AG12" s="10">
        <f>+AG11/AG10</f>
        <v>0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 x14ac:dyDescent="0.2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76">
        <f>+AF8+1</f>
        <v>2</v>
      </c>
      <c r="AG17" s="77"/>
    </row>
    <row r="18" spans="2:33" x14ac:dyDescent="0.2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 x14ac:dyDescent="0.2">
      <c r="B19" s="84" t="s">
        <v>9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6</v>
      </c>
      <c r="AG20" s="6">
        <f>+COUNTA(C23:AD23)</f>
        <v>0</v>
      </c>
    </row>
    <row r="21" spans="2:33" ht="13.5" customHeight="1" x14ac:dyDescent="0.2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10</v>
      </c>
      <c r="AG21" s="10">
        <f>+AG20/AG19</f>
        <v>0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76">
        <f>+AF17+1</f>
        <v>3</v>
      </c>
      <c r="AG26" s="77"/>
    </row>
    <row r="27" spans="2:33" x14ac:dyDescent="0.2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 x14ac:dyDescent="0.2">
      <c r="B28" s="78" t="s">
        <v>9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2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6</v>
      </c>
      <c r="AG29" s="6">
        <f>+COUNTA(C32:AD32)</f>
        <v>0</v>
      </c>
    </row>
    <row r="30" spans="2:33" ht="13.5" customHeight="1" x14ac:dyDescent="0.2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10</v>
      </c>
      <c r="AG30" s="10">
        <f>+AG29/AG28</f>
        <v>0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76">
        <f>+AF26+1</f>
        <v>4</v>
      </c>
      <c r="AG35" s="77"/>
    </row>
    <row r="36" spans="2:33" x14ac:dyDescent="0.2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 x14ac:dyDescent="0.2">
      <c r="B37" s="84" t="s">
        <v>9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6</v>
      </c>
      <c r="AG38" s="6">
        <f>+COUNTA(C41:AD41)</f>
        <v>0</v>
      </c>
    </row>
    <row r="39" spans="2:33" ht="13.5" customHeight="1" x14ac:dyDescent="0.2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10</v>
      </c>
      <c r="AG39" s="10">
        <f>+AG38/AG37</f>
        <v>0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 x14ac:dyDescent="0.2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76">
        <f>+AF35+1</f>
        <v>5</v>
      </c>
      <c r="AG44" s="77"/>
    </row>
    <row r="45" spans="2:33" x14ac:dyDescent="0.2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 x14ac:dyDescent="0.2">
      <c r="B46" s="78" t="s">
        <v>9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6</v>
      </c>
      <c r="AG47" s="6">
        <f>+COUNTA(C50:AD50)</f>
        <v>0</v>
      </c>
    </row>
    <row r="48" spans="2:33" ht="13.5" customHeight="1" x14ac:dyDescent="0.2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10</v>
      </c>
      <c r="AG48" s="10">
        <f>+AG47/AG46</f>
        <v>0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 x14ac:dyDescent="0.2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76">
        <f>+AF44+1</f>
        <v>6</v>
      </c>
      <c r="AG53" s="77"/>
    </row>
    <row r="54" spans="2:33" x14ac:dyDescent="0.2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 x14ac:dyDescent="0.2">
      <c r="B55" s="84" t="s">
        <v>9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6</v>
      </c>
      <c r="AG56" s="6">
        <f>+COUNTA(C59:AD59)</f>
        <v>0</v>
      </c>
    </row>
    <row r="57" spans="2:33" ht="13.5" customHeight="1" x14ac:dyDescent="0.2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10</v>
      </c>
      <c r="AG57" s="10">
        <f>+AG56/AG55</f>
        <v>0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76">
        <f>+AF53+1</f>
        <v>7</v>
      </c>
      <c r="AG62" s="77"/>
    </row>
    <row r="63" spans="2:33" x14ac:dyDescent="0.2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 x14ac:dyDescent="0.2">
      <c r="B64" s="78" t="s">
        <v>9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6</v>
      </c>
      <c r="AG65" s="6">
        <f>+COUNTA(C68:AD68)</f>
        <v>0</v>
      </c>
    </row>
    <row r="66" spans="2:33" ht="13.5" customHeight="1" x14ac:dyDescent="0.2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10</v>
      </c>
      <c r="AG66" s="10">
        <f>+AG65/AG64</f>
        <v>0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76">
        <f>+AF62+1</f>
        <v>8</v>
      </c>
      <c r="AG71" s="77"/>
    </row>
    <row r="72" spans="2:33" x14ac:dyDescent="0.2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 x14ac:dyDescent="0.2">
      <c r="B73" s="84" t="s">
        <v>9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2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6</v>
      </c>
      <c r="AG74" s="6">
        <f>+COUNTA(C77:AD77)</f>
        <v>0</v>
      </c>
    </row>
    <row r="75" spans="2:33" ht="13.5" customHeight="1" x14ac:dyDescent="0.2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10</v>
      </c>
      <c r="AG75" s="10">
        <f>+AG74/AG73</f>
        <v>0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76">
        <f>+AF71+1</f>
        <v>9</v>
      </c>
      <c r="AG80" s="77"/>
    </row>
    <row r="81" spans="2:33" x14ac:dyDescent="0.2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 x14ac:dyDescent="0.2">
      <c r="B82" s="78" t="s">
        <v>9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28</v>
      </c>
    </row>
    <row r="83" spans="2:33" ht="13.5" customHeight="1" x14ac:dyDescent="0.2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6</v>
      </c>
      <c r="AG83" s="6">
        <f>+COUNTA(C86:AD86)</f>
        <v>0</v>
      </c>
    </row>
    <row r="84" spans="2:33" ht="13.5" customHeight="1" x14ac:dyDescent="0.2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10</v>
      </c>
      <c r="AG84" s="10">
        <f>+AG83/AG82</f>
        <v>0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 x14ac:dyDescent="0.2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 xr:uid="{901A2B69-16ED-49A8-A209-E7424EF363AE}">
      <formula1>"　,祝,中止"</formula1>
    </dataValidation>
    <dataValidation type="list" showInputMessage="1" showErrorMessage="1" sqref="AE14:AE15 AE68:AE69 AE23:AE24 AE77:AE78 AE32:AE33 AE41:AE42 AE50:AE51 AE59:AE60 AE86:AE87" xr:uid="{CAB2729C-6F7A-43AB-99A7-DD0739808BA6}">
      <formula1>"　,休"</formula1>
    </dataValidation>
    <dataValidation type="list" showInputMessage="1" showErrorMessage="1" sqref="C85:AD85 C13:AD13 C22:AD22 C31:AD31 C40:AD40 C49:AD49 C58:AD58 C67:AD67 C76:AD76" xr:uid="{E1FD800C-1DAE-4359-A988-F53C2A5D06B2}">
      <formula1>"中止,夏休,冬休"</formula1>
    </dataValidation>
    <dataValidation type="list" showInputMessage="1" showErrorMessage="1" sqref="C87:AD87 C15:AD15 C24:AD24 C33:AD33 C42:AD42 C51:AD51 C60:AD60 C69:AD69 C78:AD78" xr:uid="{C17391C4-4A0A-4AD9-A7ED-64E6BF0078B5}">
      <formula1>"休,雨"</formula1>
    </dataValidation>
    <dataValidation type="list" showInputMessage="1" showErrorMessage="1" sqref="C14:AD14 C23:AD23 C32:AD32 C41:AD41 C50:AD50 C59:AD59 C68:AD68 C77:AD77 C86:AD86" xr:uid="{5B745818-1259-4A88-BA67-658783D87F38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view="pageBreakPreview" zoomScaleNormal="100" zoomScaleSheetLayoutView="100" workbookViewId="0">
      <selection activeCell="O79" sqref="O79"/>
    </sheetView>
  </sheetViews>
  <sheetFormatPr defaultColWidth="9" defaultRowHeight="13.2" x14ac:dyDescent="0.2"/>
  <cols>
    <col min="1" max="1" width="3.6640625" style="2" customWidth="1"/>
    <col min="2" max="2" width="7.109375" style="1" bestFit="1" customWidth="1"/>
    <col min="3" max="30" width="3.77734375" style="1" customWidth="1"/>
    <col min="31" max="31" width="3.21875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2:35" ht="19.2" x14ac:dyDescent="0.2">
      <c r="B1" s="14" t="s">
        <v>26</v>
      </c>
      <c r="M1" s="55" t="s">
        <v>21</v>
      </c>
      <c r="AG1" s="15"/>
    </row>
    <row r="2" spans="2:35" ht="13.5" customHeight="1" x14ac:dyDescent="0.2">
      <c r="Q2" s="2"/>
      <c r="S2" s="51"/>
      <c r="T2" s="52"/>
      <c r="U2" s="109" t="s">
        <v>2</v>
      </c>
      <c r="V2" s="110"/>
      <c r="W2" s="109" t="s">
        <v>11</v>
      </c>
      <c r="X2" s="110"/>
      <c r="Y2" s="111" t="s">
        <v>17</v>
      </c>
      <c r="Z2" s="112"/>
      <c r="AB2" s="113" t="s">
        <v>18</v>
      </c>
      <c r="AC2" s="111"/>
      <c r="AD2" s="111"/>
      <c r="AE2" s="111"/>
      <c r="AF2" s="111"/>
      <c r="AG2" s="59" t="s">
        <v>19</v>
      </c>
    </row>
    <row r="3" spans="2:35" ht="13.5" customHeight="1" thickBot="1" x14ac:dyDescent="0.25">
      <c r="B3" s="98" t="s">
        <v>3</v>
      </c>
      <c r="C3" s="98"/>
      <c r="D3" s="98"/>
      <c r="E3" s="98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114" t="s">
        <v>0</v>
      </c>
      <c r="T3" s="115"/>
      <c r="U3" s="116">
        <f>+AG10+AG19+AG28+AG37+AG46+AG55+AG64+AG73+AG82</f>
        <v>239</v>
      </c>
      <c r="V3" s="117"/>
      <c r="W3" s="118">
        <f>+AG11+AG20+AG29+AG38+AG47+AG56+AG65+AG74+AG83</f>
        <v>69</v>
      </c>
      <c r="X3" s="115"/>
      <c r="Y3" s="119">
        <f>+W3/U3</f>
        <v>0.28870292887029286</v>
      </c>
      <c r="Z3" s="120"/>
      <c r="AB3" s="121" t="s">
        <v>29</v>
      </c>
      <c r="AC3" s="122"/>
      <c r="AD3" s="122"/>
      <c r="AE3" s="122"/>
      <c r="AF3" s="122"/>
      <c r="AG3" s="53">
        <f>+AI3-W4</f>
        <v>-1</v>
      </c>
      <c r="AI3" s="50">
        <f>ROUNDUP(+U4*0.285,0)</f>
        <v>69</v>
      </c>
    </row>
    <row r="4" spans="2:35" ht="13.5" customHeight="1" thickBot="1" x14ac:dyDescent="0.25">
      <c r="B4" s="98" t="s">
        <v>13</v>
      </c>
      <c r="C4" s="98"/>
      <c r="D4" s="98"/>
      <c r="E4" s="98"/>
      <c r="F4" s="1" t="s">
        <v>14</v>
      </c>
      <c r="G4" s="124">
        <v>45439</v>
      </c>
      <c r="H4" s="125"/>
      <c r="I4" s="125"/>
      <c r="J4" s="126"/>
      <c r="R4" s="2"/>
      <c r="S4" s="102" t="s">
        <v>7</v>
      </c>
      <c r="T4" s="103"/>
      <c r="U4" s="104">
        <f>+U3</f>
        <v>239</v>
      </c>
      <c r="V4" s="105"/>
      <c r="W4" s="106">
        <f>+AG13+AG22+AG31+AG40+AG49+AG58+AG67+AG76+AG85</f>
        <v>70</v>
      </c>
      <c r="X4" s="103"/>
      <c r="Y4" s="107">
        <f>+W4/U4</f>
        <v>0.29288702928870292</v>
      </c>
      <c r="Z4" s="108"/>
      <c r="AB4" s="123"/>
      <c r="AC4" s="123"/>
      <c r="AD4" s="123"/>
      <c r="AE4" s="123"/>
      <c r="AF4" s="123"/>
      <c r="AG4" s="60"/>
      <c r="AI4" s="50">
        <f>ROUNDUP(+U4*0.25,0)</f>
        <v>60</v>
      </c>
    </row>
    <row r="5" spans="2:35" ht="13.5" customHeight="1" x14ac:dyDescent="0.2">
      <c r="B5" s="92" t="s">
        <v>22</v>
      </c>
      <c r="C5" s="92"/>
      <c r="D5" s="92"/>
      <c r="E5" s="92"/>
      <c r="F5" s="1" t="s">
        <v>14</v>
      </c>
      <c r="G5" s="93">
        <v>45686</v>
      </c>
      <c r="H5" s="93"/>
      <c r="I5" s="93"/>
      <c r="J5" s="93"/>
      <c r="L5" s="94" t="s">
        <v>1</v>
      </c>
      <c r="M5" s="94"/>
      <c r="N5" s="94"/>
      <c r="O5" s="1" t="s">
        <v>14</v>
      </c>
      <c r="P5" s="95">
        <f>+G5-G4+1</f>
        <v>248</v>
      </c>
      <c r="Q5" s="95"/>
      <c r="R5" s="95"/>
      <c r="AA5" s="16"/>
      <c r="AB5" s="123"/>
      <c r="AC5" s="123"/>
      <c r="AD5" s="123"/>
      <c r="AE5" s="123"/>
      <c r="AF5" s="123"/>
      <c r="AG5" s="60"/>
      <c r="AI5" s="50">
        <f>ROUNDUP(+U4*0.214,0)</f>
        <v>52</v>
      </c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76">
        <v>1</v>
      </c>
      <c r="AG8" s="77"/>
    </row>
    <row r="9" spans="2:35" x14ac:dyDescent="0.2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 x14ac:dyDescent="0.2">
      <c r="B10" s="78" t="s">
        <v>9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6</v>
      </c>
      <c r="AG11" s="6">
        <f>+COUNTA(C14:AD14)</f>
        <v>8</v>
      </c>
    </row>
    <row r="12" spans="2:35" ht="13.5" customHeight="1" x14ac:dyDescent="0.2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10</v>
      </c>
      <c r="AG12" s="10">
        <f>+AG11/AG10</f>
        <v>0.2857142857142857</v>
      </c>
    </row>
    <row r="13" spans="2:35" x14ac:dyDescent="0.2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 x14ac:dyDescent="0.2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76">
        <f>+AF8+1</f>
        <v>2</v>
      </c>
      <c r="AG17" s="77"/>
    </row>
    <row r="18" spans="2:33" x14ac:dyDescent="0.2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 x14ac:dyDescent="0.2">
      <c r="B19" s="84" t="s">
        <v>9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6</v>
      </c>
      <c r="AG20" s="6">
        <f>+COUNTA(C23:AD23)</f>
        <v>8</v>
      </c>
    </row>
    <row r="21" spans="2:33" ht="13.5" customHeight="1" x14ac:dyDescent="0.2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10</v>
      </c>
      <c r="AG21" s="10">
        <f>+AG20/AG19</f>
        <v>0.2857142857142857</v>
      </c>
    </row>
    <row r="22" spans="2:33" x14ac:dyDescent="0.2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 x14ac:dyDescent="0.2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76">
        <f>+AF17+1</f>
        <v>3</v>
      </c>
      <c r="AG26" s="77"/>
    </row>
    <row r="27" spans="2:33" x14ac:dyDescent="0.2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 x14ac:dyDescent="0.2">
      <c r="B28" s="78" t="s">
        <v>9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25</v>
      </c>
    </row>
    <row r="29" spans="2:33" ht="13.5" customHeight="1" x14ac:dyDescent="0.2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6</v>
      </c>
      <c r="AG29" s="6">
        <f>+COUNTA(C32:AD32)</f>
        <v>8</v>
      </c>
    </row>
    <row r="30" spans="2:33" ht="13.5" customHeight="1" x14ac:dyDescent="0.2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10</v>
      </c>
      <c r="AG30" s="10">
        <f>+AG29/AG28</f>
        <v>0.32</v>
      </c>
    </row>
    <row r="31" spans="2:33" x14ac:dyDescent="0.2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 x14ac:dyDescent="0.2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76">
        <f>+AF26+1</f>
        <v>4</v>
      </c>
      <c r="AG35" s="77"/>
    </row>
    <row r="36" spans="2:33" x14ac:dyDescent="0.2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 x14ac:dyDescent="0.2">
      <c r="B37" s="84" t="s">
        <v>9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6</v>
      </c>
      <c r="AG38" s="6">
        <f>+COUNTA(C41:AD41)</f>
        <v>8</v>
      </c>
    </row>
    <row r="39" spans="2:33" ht="13.5" customHeight="1" x14ac:dyDescent="0.2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10</v>
      </c>
      <c r="AG39" s="10">
        <f>+AG38/AG37</f>
        <v>0.2857142857142857</v>
      </c>
    </row>
    <row r="40" spans="2:33" x14ac:dyDescent="0.2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 x14ac:dyDescent="0.2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76">
        <f>+AF35+1</f>
        <v>5</v>
      </c>
      <c r="AG44" s="77"/>
    </row>
    <row r="45" spans="2:33" x14ac:dyDescent="0.2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 x14ac:dyDescent="0.2">
      <c r="B46" s="78" t="s">
        <v>9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6</v>
      </c>
      <c r="AG47" s="6">
        <f>+COUNTA(C50:AD50)</f>
        <v>8</v>
      </c>
    </row>
    <row r="48" spans="2:33" ht="13.5" customHeight="1" x14ac:dyDescent="0.2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10</v>
      </c>
      <c r="AG48" s="10">
        <f>+AG47/AG46</f>
        <v>0.2857142857142857</v>
      </c>
    </row>
    <row r="49" spans="2:33" x14ac:dyDescent="0.2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 x14ac:dyDescent="0.2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76">
        <f>+AF44+1</f>
        <v>6</v>
      </c>
      <c r="AG53" s="77"/>
    </row>
    <row r="54" spans="2:33" x14ac:dyDescent="0.2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 x14ac:dyDescent="0.2">
      <c r="B55" s="84" t="s">
        <v>9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2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6</v>
      </c>
      <c r="AG56" s="6">
        <f>+COUNTA(C59:AD59)</f>
        <v>8</v>
      </c>
    </row>
    <row r="57" spans="2:33" ht="13.5" customHeight="1" x14ac:dyDescent="0.2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10</v>
      </c>
      <c r="AG57" s="10">
        <f>+AG56/AG55</f>
        <v>0.2857142857142857</v>
      </c>
    </row>
    <row r="58" spans="2:33" x14ac:dyDescent="0.2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 x14ac:dyDescent="0.2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76">
        <f>+AF53+1</f>
        <v>7</v>
      </c>
      <c r="AG62" s="77"/>
    </row>
    <row r="63" spans="2:33" x14ac:dyDescent="0.2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 x14ac:dyDescent="0.2">
      <c r="B64" s="78" t="s">
        <v>9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6</v>
      </c>
      <c r="AG65" s="6">
        <f>+COUNTA(C68:AD68)</f>
        <v>8</v>
      </c>
    </row>
    <row r="66" spans="2:33" ht="13.5" customHeight="1" x14ac:dyDescent="0.2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10</v>
      </c>
      <c r="AG66" s="10">
        <f>+AG65/AG64</f>
        <v>0.2857142857142857</v>
      </c>
    </row>
    <row r="67" spans="2:33" x14ac:dyDescent="0.2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 x14ac:dyDescent="0.2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76">
        <f>+AF62+1</f>
        <v>8</v>
      </c>
      <c r="AG71" s="77"/>
    </row>
    <row r="72" spans="2:33" x14ac:dyDescent="0.2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 x14ac:dyDescent="0.2">
      <c r="B73" s="84" t="s">
        <v>9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22</v>
      </c>
    </row>
    <row r="74" spans="2:33" ht="13.5" customHeight="1" x14ac:dyDescent="0.2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6</v>
      </c>
      <c r="AG74" s="6">
        <f>+COUNTA(C77:AD77)</f>
        <v>7</v>
      </c>
    </row>
    <row r="75" spans="2:33" ht="13.5" customHeight="1" x14ac:dyDescent="0.2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10</v>
      </c>
      <c r="AG75" s="10">
        <f>+AG74/AG73</f>
        <v>0.31818181818181818</v>
      </c>
    </row>
    <row r="76" spans="2:33" x14ac:dyDescent="0.2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/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 x14ac:dyDescent="0.2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 t="s">
        <v>32</v>
      </c>
      <c r="P78" s="41" t="s">
        <v>8</v>
      </c>
      <c r="Q78" s="40"/>
      <c r="R78" s="39"/>
      <c r="S78" s="40"/>
      <c r="T78" s="40"/>
      <c r="U78" s="40"/>
      <c r="V78" s="40" t="s">
        <v>8</v>
      </c>
      <c r="W78" s="40"/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76">
        <f>+AF71+1</f>
        <v>9</v>
      </c>
      <c r="AG80" s="77"/>
    </row>
    <row r="81" spans="2:33" x14ac:dyDescent="0.2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 x14ac:dyDescent="0.2">
      <c r="B82" s="78" t="s">
        <v>9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24</v>
      </c>
    </row>
    <row r="83" spans="2:33" ht="13.5" customHeight="1" x14ac:dyDescent="0.2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6</v>
      </c>
      <c r="AG83" s="6">
        <f>+COUNTA(C86:AD86)</f>
        <v>6</v>
      </c>
    </row>
    <row r="84" spans="2:33" ht="13.5" customHeight="1" x14ac:dyDescent="0.2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10</v>
      </c>
      <c r="AG84" s="10">
        <f>+AG83/AG82</f>
        <v>0.25</v>
      </c>
    </row>
    <row r="85" spans="2:33" x14ac:dyDescent="0.2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 x14ac:dyDescent="0.2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矢野 健吾 k.y.</cp:lastModifiedBy>
  <cp:lastPrinted>2024-03-18T08:55:53Z</cp:lastPrinted>
  <dcterms:created xsi:type="dcterms:W3CDTF">2018-12-07T04:03:56Z</dcterms:created>
  <dcterms:modified xsi:type="dcterms:W3CDTF">2024-04-18T11:02:20Z</dcterms:modified>
</cp:coreProperties>
</file>